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我的雲端硬碟\公務2019\108午餐隨身碟\午餐簡訊---三重Tel-06-2084893\安佃午餐簡訊\安佃109\"/>
    </mc:Choice>
  </mc:AlternateContent>
  <bookViews>
    <workbookView xWindow="-12" yWindow="-12" windowWidth="15096" windowHeight="7896"/>
  </bookViews>
  <sheets>
    <sheet name="109.1" sheetId="4" r:id="rId1"/>
  </sheets>
  <calcPr calcId="152511"/>
</workbook>
</file>

<file path=xl/calcChain.xml><?xml version="1.0" encoding="utf-8"?>
<calcChain xmlns="http://schemas.openxmlformats.org/spreadsheetml/2006/main">
  <c r="V22" i="4" l="1"/>
  <c r="V23" i="4" s="1"/>
  <c r="O23" i="4"/>
  <c r="N23" i="4"/>
  <c r="M23" i="4"/>
  <c r="L23" i="4"/>
  <c r="K23" i="4"/>
  <c r="J23" i="4"/>
  <c r="S22" i="4"/>
  <c r="R22" i="4"/>
  <c r="Q22" i="4"/>
  <c r="V21" i="4"/>
  <c r="U21" i="4"/>
  <c r="T21" i="4"/>
  <c r="S21" i="4"/>
  <c r="R21" i="4"/>
  <c r="Q21" i="4"/>
  <c r="V20" i="4"/>
  <c r="U20" i="4"/>
  <c r="T20" i="4"/>
  <c r="S20" i="4"/>
  <c r="R20" i="4"/>
  <c r="Q20" i="4"/>
  <c r="W20" i="4" s="1"/>
  <c r="P20" i="4" s="1"/>
  <c r="V19" i="4"/>
  <c r="U19" i="4"/>
  <c r="T19" i="4"/>
  <c r="S19" i="4"/>
  <c r="R19" i="4"/>
  <c r="Q19" i="4"/>
  <c r="V18" i="4"/>
  <c r="U18" i="4"/>
  <c r="T18" i="4"/>
  <c r="S18" i="4"/>
  <c r="R18" i="4"/>
  <c r="Q18" i="4"/>
  <c r="W18" i="4" s="1"/>
  <c r="P18" i="4" s="1"/>
  <c r="V17" i="4"/>
  <c r="U17" i="4"/>
  <c r="T17" i="4"/>
  <c r="S17" i="4"/>
  <c r="R17" i="4"/>
  <c r="Q17" i="4"/>
  <c r="V16" i="4"/>
  <c r="U16" i="4"/>
  <c r="T16" i="4"/>
  <c r="S16" i="4"/>
  <c r="R16" i="4"/>
  <c r="Q16" i="4"/>
  <c r="V15" i="4"/>
  <c r="U15" i="4"/>
  <c r="T15" i="4"/>
  <c r="S15" i="4"/>
  <c r="R15" i="4"/>
  <c r="Q15" i="4"/>
  <c r="V14" i="4"/>
  <c r="U14" i="4"/>
  <c r="T14" i="4"/>
  <c r="S14" i="4"/>
  <c r="R14" i="4"/>
  <c r="Q14" i="4"/>
  <c r="W14" i="4" s="1"/>
  <c r="P14" i="4" s="1"/>
  <c r="V13" i="4"/>
  <c r="U13" i="4"/>
  <c r="T13" i="4"/>
  <c r="S13" i="4"/>
  <c r="R13" i="4"/>
  <c r="Q13" i="4"/>
  <c r="V12" i="4"/>
  <c r="U12" i="4"/>
  <c r="T12" i="4"/>
  <c r="S12" i="4"/>
  <c r="R12" i="4"/>
  <c r="Q12" i="4"/>
  <c r="W12" i="4" s="1"/>
  <c r="P12" i="4" s="1"/>
  <c r="V11" i="4"/>
  <c r="U11" i="4"/>
  <c r="T11" i="4"/>
  <c r="S11" i="4"/>
  <c r="R11" i="4"/>
  <c r="Q11" i="4"/>
  <c r="V10" i="4"/>
  <c r="U10" i="4"/>
  <c r="T10" i="4"/>
  <c r="S10" i="4"/>
  <c r="R10" i="4"/>
  <c r="Q10" i="4"/>
  <c r="A50" i="4"/>
  <c r="W22" i="4" l="1"/>
  <c r="P22" i="4" s="1"/>
  <c r="W19" i="4"/>
  <c r="P19" i="4" s="1"/>
  <c r="U23" i="4"/>
  <c r="W16" i="4"/>
  <c r="P16" i="4" s="1"/>
  <c r="S23" i="4"/>
  <c r="T23" i="4"/>
  <c r="W13" i="4"/>
  <c r="P13" i="4" s="1"/>
  <c r="R23" i="4"/>
  <c r="W11" i="4"/>
  <c r="P11" i="4" s="1"/>
  <c r="W15" i="4"/>
  <c r="P15" i="4" s="1"/>
  <c r="W17" i="4"/>
  <c r="P17" i="4" s="1"/>
  <c r="W21" i="4"/>
  <c r="P21" i="4" s="1"/>
  <c r="W10" i="4"/>
  <c r="P10" i="4" s="1"/>
  <c r="Q23" i="4"/>
  <c r="W23" i="4" l="1"/>
  <c r="P23" i="4"/>
  <c r="A49" i="4"/>
</calcChain>
</file>

<file path=xl/comments1.xml><?xml version="1.0" encoding="utf-8"?>
<comments xmlns="http://schemas.openxmlformats.org/spreadsheetml/2006/main">
  <authors>
    <author>Your User Name</author>
  </authors>
  <commentList>
    <comment ref="C3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650+750+850/3=750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3.5+4.5+6/3=4.7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2+2+2/3=2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2.5+3+3/3=2.8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Your User Name:</t>
        </r>
        <r>
          <rPr>
            <sz val="9"/>
            <color indexed="81"/>
            <rFont val="Tahoma"/>
            <family val="2"/>
          </rPr>
          <t xml:space="preserve">
1+1.5+2/3=1.5</t>
        </r>
      </text>
    </comment>
  </commentList>
</comments>
</file>

<file path=xl/sharedStrings.xml><?xml version="1.0" encoding="utf-8"?>
<sst xmlns="http://schemas.openxmlformats.org/spreadsheetml/2006/main" count="165" uniqueCount="118">
  <si>
    <t>NO</t>
  </si>
  <si>
    <t>水果</t>
  </si>
  <si>
    <t xml:space="preserve">           2.水果係暫定</t>
    <phoneticPr fontId="2" type="noConversion"/>
  </si>
  <si>
    <t xml:space="preserve">           3.本校採用檢驗合格之肉品、均附有證明</t>
    <phoneticPr fontId="2" type="noConversion"/>
  </si>
  <si>
    <t xml:space="preserve"> </t>
    <phoneticPr fontId="2" type="noConversion"/>
  </si>
  <si>
    <t>二</t>
  </si>
  <si>
    <t>三</t>
  </si>
  <si>
    <t>四</t>
  </si>
  <si>
    <t>五</t>
  </si>
  <si>
    <t>日 期</t>
  </si>
  <si>
    <t>星期</t>
  </si>
  <si>
    <t>主 食</t>
  </si>
  <si>
    <t>副 食 一</t>
  </si>
  <si>
    <t>副 食 二</t>
  </si>
  <si>
    <t>副 食 三</t>
  </si>
  <si>
    <t>湯</t>
  </si>
  <si>
    <t xml:space="preserve">備註： 1.遇特殊狀況（如颱風、退貨、物價上揚）變動食譜  </t>
    <phoneticPr fontId="2" type="noConversion"/>
  </si>
  <si>
    <t>乳品</t>
    <phoneticPr fontId="2" type="noConversion"/>
  </si>
  <si>
    <t>主食(份)</t>
    <phoneticPr fontId="2" type="noConversion"/>
  </si>
  <si>
    <t>魚肉豆蛋(份)</t>
    <phoneticPr fontId="2" type="noConversion"/>
  </si>
  <si>
    <t>蔬菜(份)</t>
    <phoneticPr fontId="2" type="noConversion"/>
  </si>
  <si>
    <t>油脂(份)</t>
    <phoneticPr fontId="2" type="noConversion"/>
  </si>
  <si>
    <t>水果(份)</t>
    <phoneticPr fontId="2" type="noConversion"/>
  </si>
  <si>
    <t>乳品(份)</t>
    <phoneticPr fontId="2" type="noConversion"/>
  </si>
  <si>
    <t>國小1-3年級      熱量:650大卡        五穀根莖類:3.5份     魚肉豆蛋類:2份      油脂類:2.5份         蔬菜類1份</t>
    <phoneticPr fontId="2" type="noConversion"/>
  </si>
  <si>
    <t>國小4-6年級      熱量:750大卡        五穀根莖類:4.5份     魚肉豆蛋類:2份      油脂類:3份           蔬菜類1.5份</t>
    <phoneticPr fontId="2" type="noConversion"/>
  </si>
  <si>
    <t>國中1-3年級      熱量:850大卡        五穀根莖類:6   份     魚肉豆蛋類:2份      油脂類:3份           蔬菜類2份</t>
    <phoneticPr fontId="2" type="noConversion"/>
  </si>
  <si>
    <t>白飯</t>
  </si>
  <si>
    <t>熱量(大卡)</t>
    <phoneticPr fontId="2" type="noConversion"/>
  </si>
  <si>
    <t xml:space="preserve">   ※一、量的意見反應：（請參考每月午餐食譜，在□中勾選班級午餐供應的情形）</t>
  </si>
  <si>
    <t>午餐項目</t>
  </si>
  <si>
    <t>目前供應量太多</t>
    <phoneticPr fontId="2" type="noConversion"/>
  </si>
  <si>
    <t>剛好</t>
  </si>
  <si>
    <t>目前供應量太少</t>
    <phoneticPr fontId="2" type="noConversion"/>
  </si>
  <si>
    <t>希望加或減少份量</t>
  </si>
  <si>
    <t>主食</t>
  </si>
  <si>
    <r>
      <t>加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人分或減</t>
    </r>
    <r>
      <rPr>
        <u/>
        <sz val="13"/>
        <color theme="1"/>
        <rFont val="新細明體"/>
        <family val="1"/>
        <charset val="136"/>
      </rPr>
      <t xml:space="preserve">   </t>
    </r>
    <r>
      <rPr>
        <sz val="13"/>
        <color theme="1"/>
        <rFont val="新細明體"/>
        <family val="1"/>
        <charset val="136"/>
      </rPr>
      <t>人份</t>
    </r>
  </si>
  <si>
    <t>副食一</t>
  </si>
  <si>
    <t>副食二</t>
  </si>
  <si>
    <t>副食三</t>
  </si>
  <si>
    <t>其他反應</t>
  </si>
  <si>
    <r>
      <t xml:space="preserve"> </t>
    </r>
    <r>
      <rPr>
        <b/>
        <sz val="13"/>
        <color theme="1"/>
        <rFont val="新細明體"/>
        <family val="1"/>
        <charset val="136"/>
      </rPr>
      <t>※二、班級用餐人數：</t>
    </r>
  </si>
  <si>
    <t xml:space="preserve">    導師簽章：</t>
  </si>
  <si>
    <r>
      <t>※</t>
    </r>
    <r>
      <rPr>
        <sz val="13"/>
        <color theme="1"/>
        <rFont val="新細明體"/>
        <family val="1"/>
        <charset val="136"/>
      </rPr>
      <t>本表請調查完後交回午餐廚房喔，以利隨時調整各班級份數、供應量。</t>
    </r>
  </si>
  <si>
    <r>
      <t>導師   人+學生人數葷</t>
    </r>
    <r>
      <rPr>
        <u/>
        <sz val="13"/>
        <color theme="1"/>
        <rFont val="新細明體"/>
        <family val="1"/>
        <charset val="136"/>
      </rPr>
      <t xml:space="preserve">      </t>
    </r>
    <r>
      <rPr>
        <sz val="13"/>
        <color theme="1"/>
        <rFont val="新細明體"/>
        <family val="1"/>
        <charset val="136"/>
      </rPr>
      <t>人+素      人＝目前在班上用餐人數</t>
    </r>
    <r>
      <rPr>
        <u/>
        <sz val="13"/>
        <color theme="1"/>
        <rFont val="新細明體"/>
        <family val="1"/>
        <charset val="136"/>
      </rPr>
      <t xml:space="preserve">    </t>
    </r>
    <r>
      <rPr>
        <sz val="13"/>
        <color theme="1"/>
        <rFont val="新細明體"/>
        <family val="1"/>
        <charset val="136"/>
      </rPr>
      <t>人</t>
    </r>
    <phoneticPr fontId="2" type="noConversion"/>
  </si>
  <si>
    <t>口味</t>
    <phoneticPr fontId="2" type="noConversion"/>
  </si>
  <si>
    <t>一</t>
  </si>
  <si>
    <t>咖哩肉丁</t>
  </si>
  <si>
    <t>味磳湯</t>
  </si>
  <si>
    <t>三菇湯</t>
  </si>
  <si>
    <t xml:space="preserve">                                                                                                食譜設計：戴秀梅 (營養師)</t>
    <phoneticPr fontId="2" type="noConversion"/>
  </si>
  <si>
    <t>香酥魚柳</t>
    <phoneticPr fontId="2" type="noConversion"/>
  </si>
  <si>
    <t>馬鈴薯燒雞</t>
    <phoneticPr fontId="2" type="noConversion"/>
  </si>
  <si>
    <t>蘿蔔排骨湯</t>
    <phoneticPr fontId="2" type="noConversion"/>
  </si>
  <si>
    <t xml:space="preserve">梅子雞湯
</t>
    <phoneticPr fontId="2" type="noConversion"/>
  </si>
  <si>
    <t>油豆腐肉燥</t>
    <phoneticPr fontId="2" type="noConversion"/>
  </si>
  <si>
    <t>關東煮湯</t>
    <phoneticPr fontId="2" type="noConversion"/>
  </si>
  <si>
    <t>砂鍋鴨</t>
    <phoneticPr fontId="2" type="noConversion"/>
  </si>
  <si>
    <t xml:space="preserve">瓜綿魚肚湯
</t>
    <phoneticPr fontId="2" type="noConversion"/>
  </si>
  <si>
    <t xml:space="preserve">                                                                             編　　審：台南市立安佃國小</t>
    <phoneticPr fontId="2" type="noConversion"/>
  </si>
  <si>
    <t xml:space="preserve">              108年1月 安佃、鎮海國小午餐食譜</t>
    <phoneticPr fontId="2" type="noConversion"/>
  </si>
  <si>
    <t xml:space="preserve">                                                                        主　　編：何志中（校長）</t>
    <phoneticPr fontId="2" type="noConversion"/>
  </si>
  <si>
    <t xml:space="preserve">                                                                                執行編輯：杜孟雯（執行秘書）</t>
    <phoneticPr fontId="2" type="noConversion"/>
  </si>
  <si>
    <t xml:space="preserve">                                                                                  出版日期：中華民國109年1月1日</t>
    <phoneticPr fontId="2" type="noConversion"/>
  </si>
  <si>
    <t xml:space="preserve">                                                          供應人數：505人</t>
    <phoneticPr fontId="2" type="noConversion"/>
  </si>
  <si>
    <t xml:space="preserve">       台南市安佃國小109.1月份學校供應量反映表</t>
    <phoneticPr fontId="2" type="noConversion"/>
  </si>
  <si>
    <r>
      <t xml:space="preserve">                                           </t>
    </r>
    <r>
      <rPr>
        <sz val="13"/>
        <color theme="1"/>
        <rFont val="新細明體"/>
        <family val="1"/>
        <charset val="136"/>
      </rPr>
      <t>班級：</t>
    </r>
    <r>
      <rPr>
        <u/>
        <sz val="13"/>
        <color theme="1"/>
        <rFont val="新細明體"/>
        <family val="1"/>
        <charset val="136"/>
      </rPr>
      <t xml:space="preserve">          </t>
    </r>
    <r>
      <rPr>
        <sz val="13"/>
        <color theme="1"/>
        <rFont val="新細明體"/>
        <family val="1"/>
        <charset val="136"/>
      </rPr>
      <t xml:space="preserve">                  調查日期：  109年  1月   1 日</t>
    </r>
    <phoneticPr fontId="2" type="noConversion"/>
  </si>
  <si>
    <t>胚芽飯</t>
    <phoneticPr fontId="2" type="noConversion"/>
  </si>
  <si>
    <t>有機時蔬</t>
    <phoneticPr fontId="2" type="noConversion"/>
  </si>
  <si>
    <t>水果</t>
    <phoneticPr fontId="2" type="noConversion"/>
  </si>
  <si>
    <t>五穀飯</t>
    <phoneticPr fontId="2" type="noConversion"/>
  </si>
  <si>
    <t>薑絲小白菜</t>
    <phoneticPr fontId="2" type="noConversion"/>
  </si>
  <si>
    <t>刺瓜魚丸湯</t>
    <phoneticPr fontId="2" type="noConversion"/>
  </si>
  <si>
    <t>帶骨里肌肉排</t>
    <phoneticPr fontId="2" type="noConversion"/>
  </si>
  <si>
    <t>玉米濃湯</t>
    <phoneticPr fontId="2" type="noConversion"/>
  </si>
  <si>
    <t>乳品</t>
    <phoneticPr fontId="2" type="noConversion"/>
  </si>
  <si>
    <t>鐵板豆芽</t>
    <phoneticPr fontId="2" type="noConversion"/>
  </si>
  <si>
    <t>白飯</t>
    <phoneticPr fontId="2" type="noConversion"/>
  </si>
  <si>
    <t>麻油雞</t>
    <phoneticPr fontId="2" type="noConversion"/>
  </si>
  <si>
    <t>蒜香油菜</t>
    <phoneticPr fontId="2" type="noConversion"/>
  </si>
  <si>
    <t>肉末韭菜花</t>
    <phoneticPr fontId="2" type="noConversion"/>
  </si>
  <si>
    <t>檸檬翅腿</t>
    <phoneticPr fontId="2" type="noConversion"/>
  </si>
  <si>
    <t>酸辣湯</t>
    <phoneticPr fontId="2" type="noConversion"/>
  </si>
  <si>
    <t>四</t>
    <phoneticPr fontId="2" type="noConversion"/>
  </si>
  <si>
    <t>肉絲冬粉湯</t>
    <phoneticPr fontId="2" type="noConversion"/>
  </si>
  <si>
    <t>炒青菜</t>
    <phoneticPr fontId="2" type="noConversion"/>
  </si>
  <si>
    <t>三色花椰</t>
    <phoneticPr fontId="2" type="noConversion"/>
  </si>
  <si>
    <t>綠豆粉角湯</t>
    <phoneticPr fontId="2" type="noConversion"/>
  </si>
  <si>
    <t>花枝丸</t>
    <phoneticPr fontId="2" type="noConversion"/>
  </si>
  <si>
    <t>珍珠奶茶</t>
    <phoneticPr fontId="2" type="noConversion"/>
  </si>
  <si>
    <t>蒜香菠菜</t>
    <phoneticPr fontId="2" type="noConversion"/>
  </si>
  <si>
    <t>珊瑚炒蛋</t>
    <phoneticPr fontId="2" type="noConversion"/>
  </si>
  <si>
    <t>扁魚白菜</t>
    <phoneticPr fontId="2" type="noConversion"/>
  </si>
  <si>
    <t>黑輪蛋丸</t>
    <phoneticPr fontId="2" type="noConversion"/>
  </si>
  <si>
    <t>五穀飯</t>
    <phoneticPr fontId="2" type="noConversion"/>
  </si>
  <si>
    <t>檸檬魚</t>
    <phoneticPr fontId="2" type="noConversion"/>
  </si>
  <si>
    <t>芹香豆包</t>
    <phoneticPr fontId="2" type="noConversion"/>
  </si>
  <si>
    <t>水果</t>
    <phoneticPr fontId="2" type="noConversion"/>
  </si>
  <si>
    <t>義 式 蕃 茄 肉 醬 麵</t>
    <phoneticPr fontId="2" type="noConversion"/>
  </si>
  <si>
    <t>蒜香青花</t>
    <phoneticPr fontId="2" type="noConversion"/>
  </si>
  <si>
    <t>小黃瓜炒回鍋肉</t>
    <phoneticPr fontId="2" type="noConversion"/>
  </si>
  <si>
    <t>有機時蔬</t>
    <phoneticPr fontId="2" type="noConversion"/>
  </si>
  <si>
    <t>青蒜高麗</t>
    <phoneticPr fontId="2" type="noConversion"/>
  </si>
  <si>
    <t>蒜拌毛豆莢</t>
    <phoneticPr fontId="2" type="noConversion"/>
  </si>
  <si>
    <t>拌海帶芽</t>
    <phoneticPr fontId="2" type="noConversion"/>
  </si>
  <si>
    <t>珍菇花椰</t>
    <phoneticPr fontId="2" type="noConversion"/>
  </si>
  <si>
    <t>水果</t>
    <phoneticPr fontId="2" type="noConversion"/>
  </si>
  <si>
    <t>肉 絲 蛋 炒 飯</t>
    <phoneticPr fontId="2" type="noConversion"/>
  </si>
  <si>
    <t>蔥油大陸A菜</t>
    <phoneticPr fontId="2" type="noConversion"/>
  </si>
  <si>
    <t>乳品</t>
    <phoneticPr fontId="2" type="noConversion"/>
  </si>
  <si>
    <t>胚芽飯</t>
    <phoneticPr fontId="2" type="noConversion"/>
  </si>
  <si>
    <t>泡菜肉片</t>
    <phoneticPr fontId="2" type="noConversion"/>
  </si>
  <si>
    <t>章魚燒</t>
    <phoneticPr fontId="2" type="noConversion"/>
  </si>
  <si>
    <t>京醬肉絲</t>
    <phoneticPr fontId="2" type="noConversion"/>
  </si>
  <si>
    <t>水果</t>
    <phoneticPr fontId="2" type="noConversion"/>
  </si>
  <si>
    <t>麵包</t>
    <phoneticPr fontId="2" type="noConversion"/>
  </si>
  <si>
    <t>乳品</t>
    <phoneticPr fontId="2" type="noConversion"/>
  </si>
  <si>
    <t>月平均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</si>
</sst>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"/>
    <numFmt numFmtId="177" formatCode="0_ "/>
    <numFmt numFmtId="178" formatCode="0.0_ "/>
  </numFmts>
  <fonts count="48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ajor"/>
    </font>
    <font>
      <sz val="16"/>
      <color theme="1"/>
      <name val="華康少女文字W5(P)"/>
      <family val="5"/>
      <charset val="136"/>
    </font>
    <font>
      <sz val="11"/>
      <color theme="1"/>
      <name val="新細明體"/>
      <family val="2"/>
      <charset val="136"/>
    </font>
    <font>
      <sz val="10"/>
      <color theme="1"/>
      <name val="新細明體"/>
      <family val="1"/>
      <charset val="136"/>
    </font>
    <font>
      <sz val="12"/>
      <color theme="1"/>
      <name val="華康少女文字W5"/>
      <family val="5"/>
      <charset val="136"/>
    </font>
    <font>
      <sz val="11"/>
      <color theme="1"/>
      <name val="華康少女文字W5"/>
      <family val="5"/>
      <charset val="136"/>
    </font>
    <font>
      <sz val="8"/>
      <color theme="1"/>
      <name val="新細明體"/>
      <family val="1"/>
      <charset val="136"/>
    </font>
    <font>
      <sz val="8"/>
      <color theme="1"/>
      <name val="Times New Roman"/>
      <family val="1"/>
    </font>
    <font>
      <sz val="9"/>
      <color theme="1"/>
      <name val="Tw Cen MT"/>
      <family val="2"/>
    </font>
    <font>
      <sz val="10"/>
      <color rgb="FF660066"/>
      <name val="新細明體"/>
      <family val="2"/>
      <charset val="136"/>
      <scheme val="minor"/>
    </font>
    <font>
      <sz val="9"/>
      <color theme="1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color theme="1"/>
      <name val="新細明體"/>
      <family val="2"/>
      <charset val="136"/>
      <scheme val="minor"/>
    </font>
    <font>
      <sz val="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9"/>
      <color theme="1"/>
      <name val="標楷體"/>
      <family val="4"/>
      <charset val="136"/>
    </font>
    <font>
      <b/>
      <sz val="18"/>
      <color theme="1"/>
      <name val="新細明體"/>
      <family val="1"/>
      <charset val="136"/>
    </font>
    <font>
      <sz val="13"/>
      <color theme="1"/>
      <name val="Calibri"/>
      <family val="2"/>
    </font>
    <font>
      <sz val="13"/>
      <color theme="1"/>
      <name val="新細明體"/>
      <family val="1"/>
      <charset val="136"/>
    </font>
    <font>
      <u/>
      <sz val="13"/>
      <color theme="1"/>
      <name val="新細明體"/>
      <family val="1"/>
      <charset val="136"/>
    </font>
    <font>
      <b/>
      <sz val="13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9"/>
      <color theme="1"/>
      <name val="Times New Roman"/>
      <family val="1"/>
    </font>
    <font>
      <sz val="8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0"/>
      <color rgb="FF000000"/>
      <name val="新細明體"/>
      <family val="1"/>
      <charset val="136"/>
    </font>
    <font>
      <sz val="10"/>
      <color rgb="FF000000"/>
      <name val="標楷體"/>
      <family val="4"/>
      <charset val="136"/>
    </font>
    <font>
      <sz val="8"/>
      <color theme="1"/>
      <name val="細明體"/>
      <family val="3"/>
      <charset val="136"/>
    </font>
    <font>
      <sz val="6"/>
      <color theme="1"/>
      <name val="新細明體"/>
      <family val="1"/>
      <charset val="136"/>
    </font>
    <font>
      <sz val="8"/>
      <color theme="1"/>
      <name val="Microsoft JhengHei UI"/>
      <family val="2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9"/>
      <color theme="1"/>
      <name val="Tw Cen MT"/>
      <family val="2"/>
    </font>
    <font>
      <sz val="12"/>
      <color theme="1"/>
      <name val="細明體"/>
      <family val="3"/>
      <charset val="136"/>
    </font>
    <font>
      <sz val="10"/>
      <color theme="1"/>
      <name val="細明體"/>
      <family val="3"/>
      <charset val="136"/>
    </font>
    <font>
      <sz val="12"/>
      <color rgb="FF000000"/>
      <name val="標楷體"/>
      <family val="4"/>
      <charset val="136"/>
    </font>
    <font>
      <sz val="8"/>
      <color rgb="FF00000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1" fontId="0" fillId="0" borderId="1" xfId="0" applyNumberFormat="1" applyBorder="1">
      <alignment vertical="center"/>
    </xf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0" fillId="0" borderId="0" xfId="0" applyBorder="1">
      <alignment vertical="center"/>
    </xf>
    <xf numFmtId="1" fontId="0" fillId="0" borderId="0" xfId="0" applyNumberFormat="1" applyBorder="1">
      <alignment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0" borderId="0" xfId="0" applyFont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23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" fontId="28" fillId="0" borderId="1" xfId="0" applyNumberFormat="1" applyFont="1" applyBorder="1" applyAlignment="1">
      <alignment horizontal="left" vertical="center" wrapText="1"/>
    </xf>
    <xf numFmtId="0" fontId="23" fillId="0" borderId="5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" fontId="28" fillId="0" borderId="2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5" fillId="0" borderId="0" xfId="0" applyFo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distributed" wrapText="1" readingOrder="1"/>
    </xf>
    <xf numFmtId="0" fontId="36" fillId="0" borderId="1" xfId="0" applyFont="1" applyBorder="1" applyAlignment="1">
      <alignment vertical="distributed" readingOrder="1"/>
    </xf>
    <xf numFmtId="0" fontId="29" fillId="0" borderId="1" xfId="0" applyFont="1" applyBorder="1" applyAlignment="1">
      <alignment vertical="distributed" readingOrder="1"/>
    </xf>
    <xf numFmtId="0" fontId="6" fillId="0" borderId="1" xfId="0" applyFont="1" applyBorder="1" applyAlignment="1">
      <alignment vertical="distributed" wrapText="1" readingOrder="1"/>
    </xf>
    <xf numFmtId="0" fontId="38" fillId="0" borderId="1" xfId="0" applyFont="1" applyBorder="1" applyAlignment="1">
      <alignment vertical="distributed" wrapText="1" readingOrder="1"/>
    </xf>
    <xf numFmtId="0" fontId="0" fillId="0" borderId="1" xfId="0" applyFont="1" applyBorder="1" applyAlignment="1">
      <alignment vertical="distributed" readingOrder="1"/>
    </xf>
    <xf numFmtId="0" fontId="0" fillId="0" borderId="1" xfId="0" applyBorder="1" applyAlignment="1">
      <alignment vertical="distributed" readingOrder="1"/>
    </xf>
    <xf numFmtId="0" fontId="19" fillId="0" borderId="1" xfId="0" applyFont="1" applyBorder="1" applyAlignment="1">
      <alignment vertical="distributed" wrapText="1" readingOrder="1"/>
    </xf>
    <xf numFmtId="0" fontId="0" fillId="0" borderId="0" xfId="0" applyAlignment="1">
      <alignment vertical="distributed" readingOrder="1"/>
    </xf>
    <xf numFmtId="0" fontId="26" fillId="0" borderId="1" xfId="0" applyFont="1" applyBorder="1" applyAlignment="1">
      <alignment vertical="distributed" wrapText="1" readingOrder="1"/>
    </xf>
    <xf numFmtId="0" fontId="37" fillId="0" borderId="1" xfId="0" applyFont="1" applyBorder="1" applyAlignment="1">
      <alignment vertical="distributed" wrapText="1" readingOrder="1"/>
    </xf>
    <xf numFmtId="0" fontId="19" fillId="0" borderId="2" xfId="0" applyFont="1" applyBorder="1" applyAlignment="1">
      <alignment vertical="distributed" wrapText="1" readingOrder="1"/>
    </xf>
    <xf numFmtId="0" fontId="39" fillId="0" borderId="2" xfId="0" applyFont="1" applyBorder="1" applyAlignment="1">
      <alignment vertical="distributed" wrapText="1" readingOrder="1"/>
    </xf>
    <xf numFmtId="0" fontId="31" fillId="0" borderId="1" xfId="0" applyFont="1" applyBorder="1" applyAlignment="1">
      <alignment vertical="distributed" wrapText="1" readingOrder="1"/>
    </xf>
    <xf numFmtId="0" fontId="32" fillId="0" borderId="1" xfId="0" applyFont="1" applyBorder="1" applyAlignment="1">
      <alignment vertical="distributed" wrapText="1" readingOrder="1"/>
    </xf>
    <xf numFmtId="0" fontId="0" fillId="0" borderId="1" xfId="0" applyBorder="1" applyAlignment="1">
      <alignment vertical="distributed" wrapText="1" readingOrder="1"/>
    </xf>
    <xf numFmtId="0" fontId="41" fillId="0" borderId="1" xfId="0" applyFont="1" applyBorder="1" applyAlignment="1">
      <alignment vertical="distributed" readingOrder="1"/>
    </xf>
    <xf numFmtId="178" fontId="9" fillId="0" borderId="1" xfId="0" applyNumberFormat="1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left" vertical="center" wrapText="1"/>
    </xf>
    <xf numFmtId="177" fontId="28" fillId="0" borderId="1" xfId="0" applyNumberFormat="1" applyFont="1" applyBorder="1" applyAlignment="1">
      <alignment horizontal="left" vertical="center" wrapText="1"/>
    </xf>
    <xf numFmtId="177" fontId="0" fillId="0" borderId="1" xfId="0" applyNumberFormat="1" applyBorder="1">
      <alignment vertical="center"/>
    </xf>
    <xf numFmtId="0" fontId="0" fillId="0" borderId="1" xfId="0" applyFont="1" applyBorder="1" applyAlignment="1">
      <alignment vertical="top" wrapText="1" readingOrder="1"/>
    </xf>
    <xf numFmtId="0" fontId="42" fillId="0" borderId="2" xfId="0" applyFont="1" applyBorder="1" applyAlignment="1">
      <alignment vertical="distributed" readingOrder="1"/>
    </xf>
    <xf numFmtId="0" fontId="11" fillId="0" borderId="1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distributed" readingOrder="1"/>
    </xf>
    <xf numFmtId="0" fontId="29" fillId="0" borderId="6" xfId="0" applyFont="1" applyFill="1" applyBorder="1" applyAlignment="1">
      <alignment horizontal="center" vertical="distributed" readingOrder="1"/>
    </xf>
    <xf numFmtId="0" fontId="13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distributed" readingOrder="1"/>
    </xf>
    <xf numFmtId="0" fontId="40" fillId="0" borderId="6" xfId="0" applyFont="1" applyBorder="1" applyAlignment="1">
      <alignment horizontal="center" vertical="distributed" readingOrder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vertical="distributed" wrapText="1" readingOrder="1"/>
    </xf>
    <xf numFmtId="0" fontId="45" fillId="0" borderId="1" xfId="0" applyFont="1" applyBorder="1" applyAlignment="1">
      <alignment vertical="distributed" wrapText="1" readingOrder="1"/>
    </xf>
    <xf numFmtId="0" fontId="44" fillId="0" borderId="1" xfId="0" applyFont="1" applyBorder="1" applyAlignment="1">
      <alignment vertical="distributed" readingOrder="1"/>
    </xf>
    <xf numFmtId="0" fontId="46" fillId="0" borderId="1" xfId="0" applyFont="1" applyBorder="1" applyAlignment="1">
      <alignment vertical="distributed" wrapText="1" readingOrder="1"/>
    </xf>
    <xf numFmtId="0" fontId="4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distributed" wrapText="1" readingOrder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209807</xdr:colOff>
      <xdr:row>23</xdr:row>
      <xdr:rowOff>19308</xdr:rowOff>
    </xdr:from>
    <xdr:to>
      <xdr:col>14</xdr:col>
      <xdr:colOff>144909</xdr:colOff>
      <xdr:row>26</xdr:row>
      <xdr:rowOff>154460</xdr:rowOff>
    </xdr:to>
    <xdr:pic>
      <xdr:nvPicPr>
        <xdr:cNvPr id="3" name="圖片 2" descr="11725018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7766" y="6913349"/>
          <a:ext cx="1211967" cy="7529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32179</xdr:rowOff>
    </xdr:from>
    <xdr:to>
      <xdr:col>4</xdr:col>
      <xdr:colOff>257432</xdr:colOff>
      <xdr:row>5</xdr:row>
      <xdr:rowOff>82378</xdr:rowOff>
    </xdr:to>
    <xdr:pic>
      <xdr:nvPicPr>
        <xdr:cNvPr id="4" name="Picture 1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2179"/>
          <a:ext cx="2033716" cy="1079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2"/>
  <sheetViews>
    <sheetView tabSelected="1" showWhiteSpace="0" view="pageBreakPreview" topLeftCell="A19" zoomScaleNormal="100" zoomScaleSheetLayoutView="100" zoomScalePageLayoutView="148" workbookViewId="0">
      <selection activeCell="E11" sqref="E11"/>
    </sheetView>
  </sheetViews>
  <sheetFormatPr defaultRowHeight="16.2"/>
  <cols>
    <col min="1" max="1" width="6.21875" customWidth="1"/>
    <col min="2" max="2" width="7" customWidth="1"/>
    <col min="3" max="3" width="3.6640625" customWidth="1"/>
    <col min="4" max="4" width="7.77734375" customWidth="1"/>
    <col min="5" max="5" width="10.88671875" customWidth="1"/>
    <col min="6" max="6" width="10.77734375" customWidth="1"/>
    <col min="7" max="7" width="11.109375" customWidth="1"/>
    <col min="8" max="8" width="12.6640625" customWidth="1"/>
    <col min="9" max="13" width="3.6640625" customWidth="1"/>
    <col min="14" max="14" width="2.88671875" customWidth="1"/>
    <col min="15" max="15" width="2.77734375" customWidth="1"/>
    <col min="16" max="16" width="5" customWidth="1"/>
    <col min="17" max="17" width="4.21875" customWidth="1"/>
    <col min="18" max="18" width="5.6640625" customWidth="1"/>
    <col min="19" max="19" width="4.6640625" customWidth="1"/>
    <col min="20" max="21" width="3.6640625" customWidth="1"/>
    <col min="22" max="22" width="5.44140625" customWidth="1"/>
  </cols>
  <sheetData>
    <row r="1" spans="1:23">
      <c r="A1" s="41"/>
      <c r="B1" s="41"/>
      <c r="C1" s="41"/>
      <c r="D1" s="86" t="s">
        <v>61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23">
      <c r="A2" s="41"/>
      <c r="B2" s="41"/>
      <c r="C2" s="41"/>
      <c r="D2" s="86" t="s">
        <v>62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23">
      <c r="A3" s="41"/>
      <c r="B3" s="41"/>
      <c r="C3" s="41"/>
      <c r="D3" s="91" t="s">
        <v>59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23">
      <c r="A4" s="41"/>
      <c r="B4" s="41"/>
      <c r="C4" s="41"/>
      <c r="D4" s="86" t="s">
        <v>63</v>
      </c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23">
      <c r="A5" s="42"/>
      <c r="B5" s="41"/>
      <c r="C5" s="41"/>
      <c r="D5" s="86" t="s">
        <v>64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1:23">
      <c r="A6" s="86" t="s">
        <v>50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23" ht="19.5" customHeight="1">
      <c r="A7" s="87" t="s">
        <v>60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Q7" s="75" t="s">
        <v>18</v>
      </c>
      <c r="R7" s="79" t="s">
        <v>19</v>
      </c>
      <c r="S7" s="75" t="s">
        <v>20</v>
      </c>
      <c r="T7" s="75" t="s">
        <v>21</v>
      </c>
      <c r="U7" s="75" t="s">
        <v>22</v>
      </c>
      <c r="V7" s="75" t="s">
        <v>23</v>
      </c>
      <c r="W7" s="82" t="s">
        <v>28</v>
      </c>
    </row>
    <row r="8" spans="1:23" ht="21.75" customHeight="1">
      <c r="A8" s="88" t="s">
        <v>0</v>
      </c>
      <c r="B8" s="89" t="s">
        <v>9</v>
      </c>
      <c r="C8" s="89" t="s">
        <v>10</v>
      </c>
      <c r="D8" s="89" t="s">
        <v>11</v>
      </c>
      <c r="E8" s="89" t="s">
        <v>12</v>
      </c>
      <c r="F8" s="89" t="s">
        <v>13</v>
      </c>
      <c r="G8" s="89" t="s">
        <v>14</v>
      </c>
      <c r="H8" s="89" t="s">
        <v>15</v>
      </c>
      <c r="I8" s="6" t="s">
        <v>1</v>
      </c>
      <c r="J8" s="85" t="s">
        <v>18</v>
      </c>
      <c r="K8" s="84" t="s">
        <v>19</v>
      </c>
      <c r="L8" s="85" t="s">
        <v>20</v>
      </c>
      <c r="M8" s="85" t="s">
        <v>21</v>
      </c>
      <c r="N8" s="85" t="s">
        <v>22</v>
      </c>
      <c r="O8" s="90" t="s">
        <v>23</v>
      </c>
      <c r="P8" s="82" t="s">
        <v>28</v>
      </c>
      <c r="Q8" s="76"/>
      <c r="R8" s="80"/>
      <c r="S8" s="76"/>
      <c r="T8" s="76"/>
      <c r="U8" s="76"/>
      <c r="V8" s="76"/>
      <c r="W8" s="98"/>
    </row>
    <row r="9" spans="1:23" ht="15.75" customHeight="1">
      <c r="A9" s="88"/>
      <c r="B9" s="89"/>
      <c r="C9" s="89"/>
      <c r="D9" s="89"/>
      <c r="E9" s="89"/>
      <c r="F9" s="89"/>
      <c r="G9" s="89"/>
      <c r="H9" s="89"/>
      <c r="I9" s="6" t="s">
        <v>17</v>
      </c>
      <c r="J9" s="85"/>
      <c r="K9" s="84"/>
      <c r="L9" s="85"/>
      <c r="M9" s="85"/>
      <c r="N9" s="85"/>
      <c r="O9" s="90"/>
      <c r="P9" s="83"/>
      <c r="Q9" s="77"/>
      <c r="R9" s="81"/>
      <c r="S9" s="77"/>
      <c r="T9" s="77"/>
      <c r="U9" s="77"/>
      <c r="V9" s="77"/>
      <c r="W9" s="99"/>
    </row>
    <row r="10" spans="1:23" ht="21.75" customHeight="1">
      <c r="A10" s="102">
        <v>1</v>
      </c>
      <c r="B10" s="33">
        <v>43467</v>
      </c>
      <c r="C10" s="34" t="s">
        <v>7</v>
      </c>
      <c r="D10" s="103" t="s">
        <v>67</v>
      </c>
      <c r="E10" s="103" t="s">
        <v>47</v>
      </c>
      <c r="F10" s="103" t="s">
        <v>68</v>
      </c>
      <c r="G10" s="103" t="s">
        <v>88</v>
      </c>
      <c r="H10" s="46" t="s">
        <v>89</v>
      </c>
      <c r="I10" s="38" t="s">
        <v>69</v>
      </c>
      <c r="J10" s="8">
        <v>5</v>
      </c>
      <c r="K10" s="8">
        <v>2.2000000000000002</v>
      </c>
      <c r="L10" s="8">
        <v>1.7</v>
      </c>
      <c r="M10" s="8">
        <v>2.5</v>
      </c>
      <c r="N10" s="8">
        <v>1</v>
      </c>
      <c r="O10" s="8"/>
      <c r="P10" s="28">
        <f t="shared" ref="P10:P22" si="0">W10</f>
        <v>730</v>
      </c>
      <c r="Q10" s="8">
        <f t="shared" ref="Q10:Q22" si="1">J10*70</f>
        <v>350</v>
      </c>
      <c r="R10" s="7">
        <f t="shared" ref="R10:R19" si="2">K10*75</f>
        <v>165</v>
      </c>
      <c r="S10" s="7">
        <f t="shared" ref="S10:S22" si="3">L10*25</f>
        <v>42.5</v>
      </c>
      <c r="T10" s="7">
        <f t="shared" ref="T10:T21" si="4">M10*45</f>
        <v>112.5</v>
      </c>
      <c r="U10" s="7">
        <f t="shared" ref="U10:U21" si="5">N10*60</f>
        <v>60</v>
      </c>
      <c r="V10" s="7">
        <f t="shared" ref="V10:V22" si="6">O10*150</f>
        <v>0</v>
      </c>
      <c r="W10" s="12">
        <f t="shared" ref="W10:W19" si="7">SUM(Q10:V10)</f>
        <v>730</v>
      </c>
    </row>
    <row r="11" spans="1:23" ht="21.75" customHeight="1">
      <c r="A11" s="102">
        <v>2</v>
      </c>
      <c r="B11" s="33">
        <v>43468</v>
      </c>
      <c r="C11" s="34" t="s">
        <v>8</v>
      </c>
      <c r="D11" s="103" t="s">
        <v>27</v>
      </c>
      <c r="E11" s="104" t="s">
        <v>52</v>
      </c>
      <c r="F11" s="105" t="s">
        <v>90</v>
      </c>
      <c r="G11" s="103" t="s">
        <v>91</v>
      </c>
      <c r="H11" s="49" t="s">
        <v>56</v>
      </c>
      <c r="J11" s="8">
        <v>5</v>
      </c>
      <c r="K11" s="7">
        <v>2.2000000000000002</v>
      </c>
      <c r="L11" s="7">
        <v>1.7</v>
      </c>
      <c r="M11" s="7">
        <v>2.2999999999999998</v>
      </c>
      <c r="N11" s="7"/>
      <c r="O11" s="7"/>
      <c r="P11" s="28">
        <f t="shared" si="0"/>
        <v>661</v>
      </c>
      <c r="Q11" s="8">
        <f t="shared" si="1"/>
        <v>350</v>
      </c>
      <c r="R11" s="7">
        <f t="shared" si="2"/>
        <v>165</v>
      </c>
      <c r="S11" s="7">
        <f t="shared" si="3"/>
        <v>42.5</v>
      </c>
      <c r="T11" s="7">
        <f t="shared" si="4"/>
        <v>103.49999999999999</v>
      </c>
      <c r="U11" s="7">
        <f t="shared" si="5"/>
        <v>0</v>
      </c>
      <c r="V11" s="7">
        <f t="shared" si="6"/>
        <v>0</v>
      </c>
      <c r="W11" s="12">
        <f t="shared" si="7"/>
        <v>661</v>
      </c>
    </row>
    <row r="12" spans="1:23" ht="21.75" customHeight="1">
      <c r="A12" s="102">
        <v>3</v>
      </c>
      <c r="B12" s="33">
        <v>43471</v>
      </c>
      <c r="C12" s="34" t="s">
        <v>46</v>
      </c>
      <c r="D12" s="103" t="s">
        <v>27</v>
      </c>
      <c r="E12" s="104" t="s">
        <v>55</v>
      </c>
      <c r="F12" s="103" t="s">
        <v>92</v>
      </c>
      <c r="G12" s="103" t="s">
        <v>93</v>
      </c>
      <c r="H12" s="46" t="s">
        <v>48</v>
      </c>
      <c r="I12" s="39" t="s">
        <v>97</v>
      </c>
      <c r="J12" s="8">
        <v>5</v>
      </c>
      <c r="K12" s="7">
        <v>2.2000000000000002</v>
      </c>
      <c r="L12" s="7">
        <v>1.4</v>
      </c>
      <c r="M12" s="7">
        <v>2.2000000000000002</v>
      </c>
      <c r="N12" s="7">
        <v>1</v>
      </c>
      <c r="O12" s="7"/>
      <c r="P12" s="28">
        <f t="shared" si="0"/>
        <v>709</v>
      </c>
      <c r="Q12" s="8">
        <f t="shared" si="1"/>
        <v>350</v>
      </c>
      <c r="R12" s="7">
        <f t="shared" si="2"/>
        <v>165</v>
      </c>
      <c r="S12" s="7">
        <f t="shared" si="3"/>
        <v>35</v>
      </c>
      <c r="T12" s="7">
        <f t="shared" si="4"/>
        <v>99.000000000000014</v>
      </c>
      <c r="U12" s="7">
        <f t="shared" si="5"/>
        <v>60</v>
      </c>
      <c r="V12" s="7">
        <f t="shared" si="6"/>
        <v>0</v>
      </c>
      <c r="W12" s="12">
        <f t="shared" si="7"/>
        <v>709</v>
      </c>
    </row>
    <row r="13" spans="1:23" ht="21.75" customHeight="1">
      <c r="A13" s="69">
        <v>4</v>
      </c>
      <c r="B13" s="33">
        <v>43472</v>
      </c>
      <c r="C13" s="34" t="s">
        <v>5</v>
      </c>
      <c r="D13" s="48" t="s">
        <v>94</v>
      </c>
      <c r="E13" s="46" t="s">
        <v>95</v>
      </c>
      <c r="F13" s="49" t="s">
        <v>71</v>
      </c>
      <c r="G13" s="50" t="s">
        <v>96</v>
      </c>
      <c r="H13" s="46" t="s">
        <v>72</v>
      </c>
      <c r="J13" s="8">
        <v>5</v>
      </c>
      <c r="K13" s="8">
        <v>2.2000000000000002</v>
      </c>
      <c r="L13" s="8">
        <v>1.5</v>
      </c>
      <c r="M13" s="8">
        <v>2.2999999999999998</v>
      </c>
      <c r="N13" s="8"/>
      <c r="O13" s="8"/>
      <c r="P13" s="28">
        <f t="shared" si="0"/>
        <v>656</v>
      </c>
      <c r="Q13" s="8">
        <f t="shared" si="1"/>
        <v>350</v>
      </c>
      <c r="R13" s="7">
        <f t="shared" si="2"/>
        <v>165</v>
      </c>
      <c r="S13" s="7">
        <f t="shared" si="3"/>
        <v>37.5</v>
      </c>
      <c r="T13" s="7">
        <f t="shared" si="4"/>
        <v>103.49999999999999</v>
      </c>
      <c r="U13" s="7">
        <f t="shared" si="5"/>
        <v>0</v>
      </c>
      <c r="V13" s="7">
        <f t="shared" si="6"/>
        <v>0</v>
      </c>
      <c r="W13" s="12">
        <f t="shared" si="7"/>
        <v>656</v>
      </c>
    </row>
    <row r="14" spans="1:23" ht="21.75" customHeight="1">
      <c r="A14" s="69">
        <v>5</v>
      </c>
      <c r="B14" s="33">
        <v>43473</v>
      </c>
      <c r="C14" s="34" t="s">
        <v>6</v>
      </c>
      <c r="D14" s="93" t="s">
        <v>98</v>
      </c>
      <c r="E14" s="94"/>
      <c r="F14" s="54" t="s">
        <v>99</v>
      </c>
      <c r="G14" s="47" t="s">
        <v>73</v>
      </c>
      <c r="H14" s="51" t="s">
        <v>74</v>
      </c>
      <c r="I14" s="39" t="s">
        <v>75</v>
      </c>
      <c r="J14" s="8">
        <v>5</v>
      </c>
      <c r="K14" s="7">
        <v>2</v>
      </c>
      <c r="L14" s="7">
        <v>1.7</v>
      </c>
      <c r="M14" s="7">
        <v>2</v>
      </c>
      <c r="N14" s="7"/>
      <c r="O14" s="7">
        <v>1</v>
      </c>
      <c r="P14" s="28">
        <f t="shared" si="0"/>
        <v>782.5</v>
      </c>
      <c r="Q14" s="8">
        <f t="shared" si="1"/>
        <v>350</v>
      </c>
      <c r="R14" s="7">
        <f t="shared" si="2"/>
        <v>150</v>
      </c>
      <c r="S14" s="7">
        <f t="shared" si="3"/>
        <v>42.5</v>
      </c>
      <c r="T14" s="7">
        <f t="shared" si="4"/>
        <v>90</v>
      </c>
      <c r="U14" s="7">
        <f t="shared" si="5"/>
        <v>0</v>
      </c>
      <c r="V14" s="7">
        <f t="shared" si="6"/>
        <v>150</v>
      </c>
      <c r="W14" s="12">
        <f t="shared" si="7"/>
        <v>782.5</v>
      </c>
    </row>
    <row r="15" spans="1:23" ht="21.75" customHeight="1">
      <c r="A15" s="69">
        <v>6</v>
      </c>
      <c r="B15" s="33">
        <v>43474</v>
      </c>
      <c r="C15" s="34" t="s">
        <v>7</v>
      </c>
      <c r="D15" s="51" t="s">
        <v>67</v>
      </c>
      <c r="E15" s="62" t="s">
        <v>100</v>
      </c>
      <c r="F15" s="51" t="s">
        <v>101</v>
      </c>
      <c r="G15" s="52" t="s">
        <v>76</v>
      </c>
      <c r="H15" s="61" t="s">
        <v>54</v>
      </c>
      <c r="I15" s="39" t="s">
        <v>1</v>
      </c>
      <c r="J15" s="8">
        <v>5</v>
      </c>
      <c r="K15" s="8">
        <v>2.2999999999999998</v>
      </c>
      <c r="L15" s="8">
        <v>1.5</v>
      </c>
      <c r="M15" s="8">
        <v>2.5</v>
      </c>
      <c r="N15" s="8">
        <v>1</v>
      </c>
      <c r="O15" s="8"/>
      <c r="P15" s="28">
        <f t="shared" si="0"/>
        <v>732.5</v>
      </c>
      <c r="Q15" s="8">
        <f t="shared" si="1"/>
        <v>350</v>
      </c>
      <c r="R15" s="7">
        <f t="shared" si="2"/>
        <v>172.5</v>
      </c>
      <c r="S15" s="7">
        <f t="shared" si="3"/>
        <v>37.5</v>
      </c>
      <c r="T15" s="7">
        <f t="shared" si="4"/>
        <v>112.5</v>
      </c>
      <c r="U15" s="7">
        <f t="shared" si="5"/>
        <v>60</v>
      </c>
      <c r="V15" s="7">
        <f t="shared" si="6"/>
        <v>0</v>
      </c>
      <c r="W15" s="12">
        <f t="shared" si="7"/>
        <v>732.5</v>
      </c>
    </row>
    <row r="16" spans="1:23" ht="21.75" customHeight="1">
      <c r="A16" s="69">
        <v>7</v>
      </c>
      <c r="B16" s="33">
        <v>43475</v>
      </c>
      <c r="C16" s="34" t="s">
        <v>8</v>
      </c>
      <c r="D16" s="48" t="s">
        <v>77</v>
      </c>
      <c r="E16" s="52" t="s">
        <v>57</v>
      </c>
      <c r="F16" s="52" t="s">
        <v>102</v>
      </c>
      <c r="G16" s="47" t="s">
        <v>103</v>
      </c>
      <c r="H16" s="67" t="s">
        <v>58</v>
      </c>
      <c r="J16" s="35">
        <v>5</v>
      </c>
      <c r="K16" s="36">
        <v>2.1</v>
      </c>
      <c r="L16" s="36">
        <v>1.5</v>
      </c>
      <c r="M16" s="36">
        <v>2.2000000000000002</v>
      </c>
      <c r="N16" s="36"/>
      <c r="O16" s="36"/>
      <c r="P16" s="37">
        <f t="shared" si="0"/>
        <v>644</v>
      </c>
      <c r="Q16" s="8">
        <f t="shared" si="1"/>
        <v>350</v>
      </c>
      <c r="R16" s="7">
        <f t="shared" si="2"/>
        <v>157.5</v>
      </c>
      <c r="S16" s="7">
        <f t="shared" si="3"/>
        <v>37.5</v>
      </c>
      <c r="T16" s="7">
        <f t="shared" si="4"/>
        <v>99.000000000000014</v>
      </c>
      <c r="U16" s="7">
        <f t="shared" si="5"/>
        <v>0</v>
      </c>
      <c r="V16" s="7">
        <f t="shared" si="6"/>
        <v>0</v>
      </c>
      <c r="W16" s="12">
        <f t="shared" si="7"/>
        <v>644</v>
      </c>
    </row>
    <row r="17" spans="1:23" ht="21.75" customHeight="1">
      <c r="A17" s="69">
        <v>8</v>
      </c>
      <c r="B17" s="33">
        <v>43478</v>
      </c>
      <c r="C17" s="34" t="s">
        <v>46</v>
      </c>
      <c r="D17" s="48" t="s">
        <v>77</v>
      </c>
      <c r="E17" s="53" t="s">
        <v>78</v>
      </c>
      <c r="F17" s="46" t="s">
        <v>79</v>
      </c>
      <c r="G17" s="46" t="s">
        <v>104</v>
      </c>
      <c r="H17" s="46" t="s">
        <v>49</v>
      </c>
      <c r="I17" s="38" t="s">
        <v>106</v>
      </c>
      <c r="J17" s="35">
        <v>5</v>
      </c>
      <c r="K17" s="36">
        <v>2.2000000000000002</v>
      </c>
      <c r="L17" s="36">
        <v>1.5</v>
      </c>
      <c r="M17" s="36">
        <v>2</v>
      </c>
      <c r="N17" s="36">
        <v>1</v>
      </c>
      <c r="O17" s="36"/>
      <c r="P17" s="37">
        <f t="shared" si="0"/>
        <v>702.5</v>
      </c>
      <c r="Q17" s="8">
        <f t="shared" si="1"/>
        <v>350</v>
      </c>
      <c r="R17" s="7">
        <f t="shared" si="2"/>
        <v>165</v>
      </c>
      <c r="S17" s="7">
        <f t="shared" si="3"/>
        <v>37.5</v>
      </c>
      <c r="T17" s="7">
        <f t="shared" si="4"/>
        <v>90</v>
      </c>
      <c r="U17" s="7">
        <f t="shared" si="5"/>
        <v>60</v>
      </c>
      <c r="V17" s="7">
        <f t="shared" si="6"/>
        <v>0</v>
      </c>
      <c r="W17" s="12">
        <f t="shared" si="7"/>
        <v>702.5</v>
      </c>
    </row>
    <row r="18" spans="1:23" ht="21" customHeight="1">
      <c r="A18" s="69">
        <v>9</v>
      </c>
      <c r="B18" s="33">
        <v>43479</v>
      </c>
      <c r="C18" s="34" t="s">
        <v>5</v>
      </c>
      <c r="D18" s="48" t="s">
        <v>70</v>
      </c>
      <c r="E18" s="54" t="s">
        <v>51</v>
      </c>
      <c r="F18" s="51" t="s">
        <v>105</v>
      </c>
      <c r="G18" s="55" t="s">
        <v>80</v>
      </c>
      <c r="H18" s="56" t="s">
        <v>53</v>
      </c>
      <c r="J18" s="35">
        <v>5</v>
      </c>
      <c r="K18" s="36">
        <v>2</v>
      </c>
      <c r="L18" s="36">
        <v>1.5</v>
      </c>
      <c r="M18" s="36">
        <v>1.5</v>
      </c>
      <c r="N18" s="36"/>
      <c r="O18" s="36"/>
      <c r="P18" s="37">
        <f t="shared" si="0"/>
        <v>605</v>
      </c>
      <c r="Q18" s="8">
        <f t="shared" si="1"/>
        <v>350</v>
      </c>
      <c r="R18" s="7">
        <f t="shared" si="2"/>
        <v>150</v>
      </c>
      <c r="S18" s="7">
        <f t="shared" si="3"/>
        <v>37.5</v>
      </c>
      <c r="T18" s="7">
        <f t="shared" si="4"/>
        <v>67.5</v>
      </c>
      <c r="U18" s="7">
        <f t="shared" si="5"/>
        <v>0</v>
      </c>
      <c r="V18" s="7">
        <f t="shared" si="6"/>
        <v>0</v>
      </c>
      <c r="W18" s="12">
        <f t="shared" si="7"/>
        <v>605</v>
      </c>
    </row>
    <row r="19" spans="1:23" ht="20.25" customHeight="1">
      <c r="A19" s="69">
        <v>10</v>
      </c>
      <c r="B19" s="33">
        <v>43480</v>
      </c>
      <c r="C19" s="43" t="s">
        <v>6</v>
      </c>
      <c r="D19" s="70" t="s">
        <v>107</v>
      </c>
      <c r="E19" s="71"/>
      <c r="F19" s="68" t="s">
        <v>108</v>
      </c>
      <c r="G19" s="57" t="s">
        <v>81</v>
      </c>
      <c r="H19" s="58" t="s">
        <v>82</v>
      </c>
      <c r="I19" s="44" t="s">
        <v>109</v>
      </c>
      <c r="J19" s="35">
        <v>5</v>
      </c>
      <c r="K19" s="36">
        <v>1</v>
      </c>
      <c r="L19" s="36">
        <v>1.5</v>
      </c>
      <c r="M19" s="36">
        <v>2.2000000000000002</v>
      </c>
      <c r="N19" s="36"/>
      <c r="O19" s="36">
        <v>1</v>
      </c>
      <c r="P19" s="37">
        <f t="shared" si="0"/>
        <v>711.5</v>
      </c>
      <c r="Q19" s="8">
        <f t="shared" si="1"/>
        <v>350</v>
      </c>
      <c r="R19" s="7">
        <f t="shared" si="2"/>
        <v>75</v>
      </c>
      <c r="S19" s="7">
        <f t="shared" si="3"/>
        <v>37.5</v>
      </c>
      <c r="T19" s="7">
        <f t="shared" si="4"/>
        <v>99.000000000000014</v>
      </c>
      <c r="U19" s="7">
        <f t="shared" si="5"/>
        <v>0</v>
      </c>
      <c r="V19" s="7">
        <f t="shared" si="6"/>
        <v>150</v>
      </c>
      <c r="W19" s="12">
        <f t="shared" si="7"/>
        <v>711.5</v>
      </c>
    </row>
    <row r="20" spans="1:23" ht="21.75" customHeight="1">
      <c r="A20" s="69">
        <v>11</v>
      </c>
      <c r="B20" s="33">
        <v>43481</v>
      </c>
      <c r="C20" s="34" t="s">
        <v>83</v>
      </c>
      <c r="D20" s="46" t="s">
        <v>110</v>
      </c>
      <c r="E20" s="46" t="s">
        <v>111</v>
      </c>
      <c r="F20" s="46" t="s">
        <v>68</v>
      </c>
      <c r="G20" s="46" t="s">
        <v>112</v>
      </c>
      <c r="H20" s="46" t="s">
        <v>84</v>
      </c>
      <c r="I20" s="107" t="s">
        <v>114</v>
      </c>
      <c r="J20" s="8">
        <v>5</v>
      </c>
      <c r="K20" s="7">
        <v>2.1</v>
      </c>
      <c r="L20" s="7">
        <v>1.7</v>
      </c>
      <c r="M20" s="7">
        <v>2.2000000000000002</v>
      </c>
      <c r="N20" s="7">
        <v>1</v>
      </c>
      <c r="O20" s="7"/>
      <c r="P20" s="28">
        <f t="shared" si="0"/>
        <v>667</v>
      </c>
      <c r="Q20" s="8">
        <f t="shared" si="1"/>
        <v>350</v>
      </c>
      <c r="R20" s="7">
        <f>K20*55</f>
        <v>115.5</v>
      </c>
      <c r="S20" s="7">
        <f t="shared" si="3"/>
        <v>42.5</v>
      </c>
      <c r="T20" s="7">
        <f t="shared" si="4"/>
        <v>99.000000000000014</v>
      </c>
      <c r="U20" s="7">
        <f t="shared" si="5"/>
        <v>60</v>
      </c>
      <c r="V20" s="7">
        <f t="shared" si="6"/>
        <v>0</v>
      </c>
      <c r="W20" s="12">
        <f t="shared" ref="W20" si="8">SUM(Q20:V20)</f>
        <v>667</v>
      </c>
    </row>
    <row r="21" spans="1:23" ht="22.5" customHeight="1">
      <c r="A21" s="69">
        <v>12</v>
      </c>
      <c r="B21" s="33">
        <v>43482</v>
      </c>
      <c r="C21" s="34" t="s">
        <v>8</v>
      </c>
      <c r="D21" s="53" t="s">
        <v>77</v>
      </c>
      <c r="E21" s="53" t="s">
        <v>113</v>
      </c>
      <c r="F21" s="53" t="s">
        <v>85</v>
      </c>
      <c r="G21" s="53" t="s">
        <v>86</v>
      </c>
      <c r="H21" s="106" t="s">
        <v>87</v>
      </c>
      <c r="J21" s="8">
        <v>5</v>
      </c>
      <c r="K21" s="8">
        <v>2.2000000000000002</v>
      </c>
      <c r="L21" s="8">
        <v>1.5</v>
      </c>
      <c r="M21" s="8">
        <v>2.2999999999999998</v>
      </c>
      <c r="N21" s="8"/>
      <c r="O21" s="8"/>
      <c r="P21" s="28">
        <f t="shared" si="0"/>
        <v>656</v>
      </c>
      <c r="Q21" s="8">
        <f t="shared" si="1"/>
        <v>350</v>
      </c>
      <c r="R21" s="7">
        <f t="shared" ref="R21:R22" si="9">K21*75</f>
        <v>165</v>
      </c>
      <c r="S21" s="7">
        <f t="shared" si="3"/>
        <v>37.5</v>
      </c>
      <c r="T21" s="7">
        <f t="shared" si="4"/>
        <v>103.49999999999999</v>
      </c>
      <c r="U21" s="7">
        <f t="shared" si="5"/>
        <v>0</v>
      </c>
      <c r="V21" s="7">
        <f t="shared" si="6"/>
        <v>0</v>
      </c>
      <c r="W21" s="12">
        <f t="shared" ref="W21" si="10">SUM(Q21:V21)</f>
        <v>656</v>
      </c>
    </row>
    <row r="22" spans="1:23" ht="22.5" customHeight="1">
      <c r="A22" s="69">
        <v>13</v>
      </c>
      <c r="B22" s="33">
        <v>43485</v>
      </c>
      <c r="C22" s="34" t="s">
        <v>46</v>
      </c>
      <c r="D22" s="108" t="s">
        <v>115</v>
      </c>
      <c r="E22" s="59"/>
      <c r="F22" s="59"/>
      <c r="G22" s="59"/>
      <c r="H22" s="60"/>
      <c r="I22" s="107" t="s">
        <v>116</v>
      </c>
      <c r="J22" s="45">
        <v>6</v>
      </c>
      <c r="K22" s="36">
        <v>2</v>
      </c>
      <c r="L22" s="8">
        <v>0</v>
      </c>
      <c r="M22" s="8">
        <v>0</v>
      </c>
      <c r="N22" s="36">
        <v>0</v>
      </c>
      <c r="O22" s="36">
        <v>1</v>
      </c>
      <c r="P22" s="37">
        <f t="shared" si="0"/>
        <v>720</v>
      </c>
      <c r="Q22" s="8">
        <f t="shared" si="1"/>
        <v>420</v>
      </c>
      <c r="R22" s="7">
        <f t="shared" si="9"/>
        <v>150</v>
      </c>
      <c r="S22" s="7">
        <f t="shared" si="3"/>
        <v>0</v>
      </c>
      <c r="T22" s="7"/>
      <c r="U22" s="7"/>
      <c r="V22" s="7">
        <f t="shared" si="6"/>
        <v>150</v>
      </c>
      <c r="W22" s="12">
        <f>SUM(Q22:V22)</f>
        <v>720</v>
      </c>
    </row>
    <row r="23" spans="1:23" ht="22.5" customHeight="1">
      <c r="A23" s="72" t="s">
        <v>117</v>
      </c>
      <c r="B23" s="73"/>
      <c r="C23" s="73"/>
      <c r="D23" s="73"/>
      <c r="E23" s="73"/>
      <c r="F23" s="73"/>
      <c r="G23" s="73"/>
      <c r="H23" s="74"/>
      <c r="I23" s="7"/>
      <c r="J23" s="63">
        <f t="shared" ref="J23:V23" si="11">SUM(J10:J22)/13</f>
        <v>5.0769230769230766</v>
      </c>
      <c r="K23" s="63">
        <f t="shared" si="11"/>
        <v>2.0538461538461541</v>
      </c>
      <c r="L23" s="63">
        <f t="shared" si="11"/>
        <v>1.4384615384615385</v>
      </c>
      <c r="M23" s="63">
        <f t="shared" si="11"/>
        <v>2.0153846153846153</v>
      </c>
      <c r="N23" s="63">
        <f t="shared" si="11"/>
        <v>0.38461538461538464</v>
      </c>
      <c r="O23" s="63">
        <f t="shared" si="11"/>
        <v>0.23076923076923078</v>
      </c>
      <c r="P23" s="65">
        <f t="shared" si="11"/>
        <v>690.53846153846155</v>
      </c>
      <c r="Q23" s="64">
        <f t="shared" si="11"/>
        <v>355.38461538461536</v>
      </c>
      <c r="R23" s="40">
        <f t="shared" si="11"/>
        <v>150.80769230769232</v>
      </c>
      <c r="S23" s="63">
        <f t="shared" si="11"/>
        <v>35.96153846153846</v>
      </c>
      <c r="T23" s="63">
        <f t="shared" si="11"/>
        <v>90.692307692307693</v>
      </c>
      <c r="U23" s="63">
        <f t="shared" si="11"/>
        <v>23.076923076923077</v>
      </c>
      <c r="V23" s="63">
        <f t="shared" si="11"/>
        <v>34.615384615384613</v>
      </c>
      <c r="W23" s="66">
        <f>SUM(Q23:V23)</f>
        <v>690.53846153846166</v>
      </c>
    </row>
    <row r="24" spans="1:23">
      <c r="A24" s="3" t="s">
        <v>16</v>
      </c>
      <c r="B24" s="3"/>
      <c r="C24" s="3"/>
      <c r="D24" s="3"/>
      <c r="E24" s="3"/>
      <c r="F24" s="3"/>
      <c r="G24" s="3"/>
      <c r="H24" s="11"/>
      <c r="I24" s="11"/>
      <c r="J24" s="4"/>
      <c r="K24" s="4"/>
      <c r="L24" s="4"/>
      <c r="M24" s="4"/>
      <c r="N24" s="4"/>
      <c r="O24" s="4"/>
      <c r="P24" s="16"/>
      <c r="Q24" s="15"/>
      <c r="R24" s="15"/>
      <c r="S24" s="15"/>
      <c r="T24" s="15"/>
      <c r="U24" s="15"/>
      <c r="V24" s="15"/>
    </row>
    <row r="25" spans="1:23">
      <c r="A25" s="2" t="s">
        <v>2</v>
      </c>
      <c r="B25" s="1"/>
      <c r="C25" s="1"/>
      <c r="D25" s="1"/>
      <c r="E25" s="1"/>
      <c r="F25" s="1"/>
      <c r="G25" s="1"/>
      <c r="H25" s="9"/>
      <c r="I25" s="9"/>
      <c r="J25" s="5"/>
      <c r="K25" s="5"/>
      <c r="L25" s="5"/>
      <c r="M25" s="5"/>
      <c r="N25" s="5"/>
      <c r="O25" s="5"/>
    </row>
    <row r="26" spans="1:23">
      <c r="A26" s="2" t="s">
        <v>3</v>
      </c>
      <c r="B26" s="1"/>
      <c r="C26" s="1"/>
      <c r="D26" s="1"/>
      <c r="E26" s="1"/>
      <c r="F26" s="1"/>
      <c r="G26" s="1"/>
      <c r="H26" s="9"/>
      <c r="I26" s="9"/>
      <c r="J26" s="5"/>
      <c r="K26" s="5"/>
      <c r="L26" s="5"/>
      <c r="M26" s="5"/>
      <c r="N26" s="5"/>
      <c r="O26" s="5"/>
    </row>
    <row r="27" spans="1:23">
      <c r="A27" s="2" t="s">
        <v>4</v>
      </c>
      <c r="B27" s="3"/>
      <c r="C27" s="3"/>
      <c r="D27" s="3"/>
      <c r="E27" s="3"/>
      <c r="F27" s="3"/>
      <c r="G27" s="1"/>
      <c r="H27" s="9"/>
      <c r="I27" s="9"/>
      <c r="J27" s="5"/>
      <c r="K27" s="5"/>
      <c r="L27" s="5"/>
      <c r="M27" s="5"/>
      <c r="N27" s="5"/>
      <c r="O27" s="5"/>
      <c r="R27" s="13"/>
      <c r="S27" s="14"/>
      <c r="T27" s="14"/>
      <c r="U27" s="14"/>
      <c r="V27" s="15"/>
      <c r="W27" s="15"/>
    </row>
    <row r="28" spans="1:23" ht="17.25" customHeight="1">
      <c r="B28" s="78" t="s">
        <v>24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spans="1:23">
      <c r="B29" s="78" t="s">
        <v>25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spans="1:23">
      <c r="B30" s="78" t="s">
        <v>26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23" ht="23.25" customHeight="1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23" ht="237" customHeight="1"/>
    <row r="33" spans="1:14" ht="29.4" customHeight="1">
      <c r="A33" s="18" t="s">
        <v>65</v>
      </c>
      <c r="B33" s="9"/>
      <c r="C33" s="9"/>
      <c r="D33" s="9"/>
      <c r="E33" s="9"/>
      <c r="F33" s="9"/>
      <c r="G33" s="9"/>
      <c r="H33" s="9"/>
      <c r="I33" s="9"/>
    </row>
    <row r="34" spans="1:14" ht="17.399999999999999">
      <c r="A34" s="100" t="s">
        <v>66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N34" s="5"/>
    </row>
    <row r="35" spans="1:14" ht="18" thickBot="1">
      <c r="A35" s="19" t="s">
        <v>29</v>
      </c>
    </row>
    <row r="36" spans="1:14" ht="48" customHeight="1">
      <c r="A36" s="25" t="s">
        <v>30</v>
      </c>
      <c r="B36" s="101" t="s">
        <v>31</v>
      </c>
      <c r="C36" s="101"/>
      <c r="D36" s="101"/>
      <c r="E36" s="20" t="s">
        <v>32</v>
      </c>
      <c r="F36" s="29" t="s">
        <v>33</v>
      </c>
      <c r="G36" s="30" t="s">
        <v>45</v>
      </c>
      <c r="H36" s="101" t="s">
        <v>34</v>
      </c>
      <c r="I36" s="101"/>
      <c r="J36" s="101"/>
      <c r="K36" s="101"/>
      <c r="L36" s="101"/>
    </row>
    <row r="37" spans="1:14" ht="30" customHeight="1">
      <c r="A37" s="31" t="s">
        <v>35</v>
      </c>
      <c r="B37" s="92"/>
      <c r="C37" s="92"/>
      <c r="D37" s="92"/>
      <c r="E37" s="17"/>
      <c r="F37" s="17"/>
      <c r="G37" s="17"/>
      <c r="H37" s="92" t="s">
        <v>36</v>
      </c>
      <c r="I37" s="92"/>
      <c r="J37" s="92"/>
      <c r="K37" s="92"/>
      <c r="L37" s="92"/>
    </row>
    <row r="38" spans="1:14" ht="30" customHeight="1" thickBot="1">
      <c r="A38" s="32" t="s">
        <v>37</v>
      </c>
      <c r="B38" s="92"/>
      <c r="C38" s="92"/>
      <c r="D38" s="92"/>
      <c r="E38" s="17"/>
      <c r="F38" s="17"/>
      <c r="G38" s="17"/>
      <c r="H38" s="92" t="s">
        <v>36</v>
      </c>
      <c r="I38" s="92"/>
      <c r="J38" s="92"/>
      <c r="K38" s="92"/>
      <c r="L38" s="92"/>
    </row>
    <row r="39" spans="1:14" ht="30" customHeight="1" thickBot="1">
      <c r="A39" s="32" t="s">
        <v>38</v>
      </c>
      <c r="B39" s="92"/>
      <c r="C39" s="92"/>
      <c r="D39" s="92"/>
      <c r="E39" s="17"/>
      <c r="F39" s="17"/>
      <c r="G39" s="17"/>
      <c r="H39" s="92" t="s">
        <v>36</v>
      </c>
      <c r="I39" s="92"/>
      <c r="J39" s="92"/>
      <c r="K39" s="92"/>
      <c r="L39" s="92"/>
    </row>
    <row r="40" spans="1:14" ht="30" customHeight="1" thickBot="1">
      <c r="A40" s="32" t="s">
        <v>39</v>
      </c>
      <c r="B40" s="92"/>
      <c r="C40" s="92"/>
      <c r="D40" s="92"/>
      <c r="E40" s="17"/>
      <c r="F40" s="17"/>
      <c r="G40" s="17"/>
      <c r="H40" s="92" t="s">
        <v>36</v>
      </c>
      <c r="I40" s="92"/>
      <c r="J40" s="92"/>
      <c r="K40" s="92"/>
      <c r="L40" s="92"/>
    </row>
    <row r="41" spans="1:14" ht="30" customHeight="1" thickBot="1">
      <c r="A41" s="32" t="s">
        <v>15</v>
      </c>
      <c r="B41" s="92"/>
      <c r="C41" s="92"/>
      <c r="D41" s="92"/>
      <c r="E41" s="17"/>
      <c r="F41" s="17"/>
      <c r="G41" s="17"/>
      <c r="H41" s="92" t="s">
        <v>36</v>
      </c>
      <c r="I41" s="92"/>
      <c r="J41" s="92"/>
      <c r="K41" s="92"/>
      <c r="L41" s="92"/>
    </row>
    <row r="42" spans="1:14" ht="30" customHeight="1" thickBot="1">
      <c r="A42" s="32" t="s">
        <v>40</v>
      </c>
      <c r="B42" s="92"/>
      <c r="C42" s="92"/>
      <c r="D42" s="92"/>
      <c r="E42" s="21"/>
      <c r="F42" s="17"/>
      <c r="G42" s="17"/>
      <c r="H42" s="95"/>
      <c r="I42" s="96"/>
      <c r="J42" s="96"/>
      <c r="K42" s="96"/>
      <c r="L42" s="97"/>
    </row>
    <row r="43" spans="1:14" ht="17.399999999999999">
      <c r="A43" s="22" t="s">
        <v>41</v>
      </c>
    </row>
    <row r="44" spans="1:14" ht="17.399999999999999">
      <c r="A44" s="22" t="s">
        <v>44</v>
      </c>
    </row>
    <row r="45" spans="1:14" ht="17.399999999999999">
      <c r="A45" s="22" t="s">
        <v>42</v>
      </c>
    </row>
    <row r="46" spans="1:14" ht="17.399999999999999">
      <c r="A46" s="23" t="s">
        <v>43</v>
      </c>
    </row>
    <row r="48" spans="1:14">
      <c r="A48" s="24"/>
    </row>
    <row r="49" spans="1:12" ht="24.6">
      <c r="A49" s="18" t="str">
        <f>A33:I33</f>
        <v xml:space="preserve">       台南市安佃國小109.1月份學校供應量反映表</v>
      </c>
      <c r="B49" s="27"/>
      <c r="C49" s="27"/>
      <c r="D49" s="27"/>
      <c r="E49" s="27"/>
      <c r="F49" s="27"/>
      <c r="G49" s="27"/>
      <c r="H49" s="27"/>
      <c r="I49" s="26"/>
      <c r="J49" s="26"/>
    </row>
    <row r="50" spans="1:12" ht="17.399999999999999">
      <c r="A50" s="100" t="str">
        <f>A34</f>
        <v xml:space="preserve">                                           班級：                            調查日期：  109年  1月   1 日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</row>
    <row r="51" spans="1:12" ht="18" thickBot="1">
      <c r="A51" s="19" t="s">
        <v>29</v>
      </c>
    </row>
    <row r="52" spans="1:12" ht="36" customHeight="1">
      <c r="A52" s="25" t="s">
        <v>30</v>
      </c>
      <c r="B52" s="101" t="s">
        <v>31</v>
      </c>
      <c r="C52" s="101"/>
      <c r="D52" s="101"/>
      <c r="E52" s="20" t="s">
        <v>32</v>
      </c>
      <c r="F52" s="29" t="s">
        <v>33</v>
      </c>
      <c r="G52" s="30" t="s">
        <v>45</v>
      </c>
      <c r="H52" s="101" t="s">
        <v>34</v>
      </c>
      <c r="I52" s="101"/>
      <c r="J52" s="101"/>
      <c r="K52" s="101"/>
      <c r="L52" s="101"/>
    </row>
    <row r="53" spans="1:12" ht="30" customHeight="1">
      <c r="A53" s="31" t="s">
        <v>35</v>
      </c>
      <c r="B53" s="92"/>
      <c r="C53" s="92"/>
      <c r="D53" s="92"/>
      <c r="E53" s="17"/>
      <c r="F53" s="17"/>
      <c r="G53" s="17"/>
      <c r="H53" s="92" t="s">
        <v>36</v>
      </c>
      <c r="I53" s="92"/>
      <c r="J53" s="92"/>
      <c r="K53" s="92"/>
      <c r="L53" s="92"/>
    </row>
    <row r="54" spans="1:12" ht="30" customHeight="1" thickBot="1">
      <c r="A54" s="32" t="s">
        <v>37</v>
      </c>
      <c r="B54" s="92"/>
      <c r="C54" s="92"/>
      <c r="D54" s="92"/>
      <c r="E54" s="17"/>
      <c r="F54" s="17"/>
      <c r="G54" s="17"/>
      <c r="H54" s="92" t="s">
        <v>36</v>
      </c>
      <c r="I54" s="92"/>
      <c r="J54" s="92"/>
      <c r="K54" s="92"/>
      <c r="L54" s="92"/>
    </row>
    <row r="55" spans="1:12" ht="30" customHeight="1" thickBot="1">
      <c r="A55" s="32" t="s">
        <v>38</v>
      </c>
      <c r="B55" s="92"/>
      <c r="C55" s="92"/>
      <c r="D55" s="92"/>
      <c r="E55" s="17"/>
      <c r="F55" s="17"/>
      <c r="G55" s="17"/>
      <c r="H55" s="92" t="s">
        <v>36</v>
      </c>
      <c r="I55" s="92"/>
      <c r="J55" s="92"/>
      <c r="K55" s="92"/>
      <c r="L55" s="92"/>
    </row>
    <row r="56" spans="1:12" ht="30" customHeight="1" thickBot="1">
      <c r="A56" s="32" t="s">
        <v>39</v>
      </c>
      <c r="B56" s="92"/>
      <c r="C56" s="92"/>
      <c r="D56" s="92"/>
      <c r="E56" s="17"/>
      <c r="F56" s="17"/>
      <c r="G56" s="17"/>
      <c r="H56" s="92" t="s">
        <v>36</v>
      </c>
      <c r="I56" s="92"/>
      <c r="J56" s="92"/>
      <c r="K56" s="92"/>
      <c r="L56" s="92"/>
    </row>
    <row r="57" spans="1:12" ht="27.75" customHeight="1" thickBot="1">
      <c r="A57" s="32" t="s">
        <v>15</v>
      </c>
      <c r="B57" s="92"/>
      <c r="C57" s="92"/>
      <c r="D57" s="92"/>
      <c r="E57" s="17"/>
      <c r="F57" s="17"/>
      <c r="G57" s="17"/>
      <c r="H57" s="92" t="s">
        <v>36</v>
      </c>
      <c r="I57" s="92"/>
      <c r="J57" s="92"/>
      <c r="K57" s="92"/>
      <c r="L57" s="92"/>
    </row>
    <row r="58" spans="1:12" ht="28.5" customHeight="1" thickBot="1">
      <c r="A58" s="32" t="s">
        <v>40</v>
      </c>
      <c r="B58" s="92"/>
      <c r="C58" s="92"/>
      <c r="D58" s="92"/>
      <c r="E58" s="21"/>
      <c r="F58" s="17"/>
      <c r="G58" s="17"/>
      <c r="H58" s="95"/>
      <c r="I58" s="96"/>
      <c r="J58" s="96"/>
      <c r="K58" s="96"/>
      <c r="L58" s="97"/>
    </row>
    <row r="59" spans="1:12" ht="23.25" customHeight="1">
      <c r="A59" s="22" t="s">
        <v>41</v>
      </c>
    </row>
    <row r="60" spans="1:12" ht="24.75" customHeight="1">
      <c r="A60" s="22" t="s">
        <v>44</v>
      </c>
    </row>
    <row r="61" spans="1:12" ht="27.75" customHeight="1">
      <c r="A61" s="22" t="s">
        <v>42</v>
      </c>
    </row>
    <row r="62" spans="1:12" ht="27" customHeight="1">
      <c r="A62" s="23" t="s">
        <v>43</v>
      </c>
    </row>
  </sheetData>
  <mergeCells count="65">
    <mergeCell ref="W7:W9"/>
    <mergeCell ref="B56:D56"/>
    <mergeCell ref="H56:L56"/>
    <mergeCell ref="B57:D57"/>
    <mergeCell ref="H57:L57"/>
    <mergeCell ref="H42:L42"/>
    <mergeCell ref="A50:K50"/>
    <mergeCell ref="B52:D52"/>
    <mergeCell ref="H52:L52"/>
    <mergeCell ref="B42:D42"/>
    <mergeCell ref="A34:K34"/>
    <mergeCell ref="B36:D36"/>
    <mergeCell ref="H36:L36"/>
    <mergeCell ref="H37:L37"/>
    <mergeCell ref="H38:L38"/>
    <mergeCell ref="H39:L39"/>
    <mergeCell ref="B58:D58"/>
    <mergeCell ref="H58:L58"/>
    <mergeCell ref="B53:D53"/>
    <mergeCell ref="H53:L53"/>
    <mergeCell ref="B54:D54"/>
    <mergeCell ref="H54:L54"/>
    <mergeCell ref="B55:D55"/>
    <mergeCell ref="H55:L55"/>
    <mergeCell ref="A6:P6"/>
    <mergeCell ref="H40:L40"/>
    <mergeCell ref="H41:L41"/>
    <mergeCell ref="B37:D37"/>
    <mergeCell ref="B38:D38"/>
    <mergeCell ref="B39:D39"/>
    <mergeCell ref="B40:D40"/>
    <mergeCell ref="B41:D41"/>
    <mergeCell ref="D14:E14"/>
    <mergeCell ref="D19:E19"/>
    <mergeCell ref="A23:H23"/>
    <mergeCell ref="D1:O1"/>
    <mergeCell ref="A7:O7"/>
    <mergeCell ref="A8:A9"/>
    <mergeCell ref="B8:B9"/>
    <mergeCell ref="C8:C9"/>
    <mergeCell ref="D8:D9"/>
    <mergeCell ref="E8:E9"/>
    <mergeCell ref="F8:F9"/>
    <mergeCell ref="G8:G9"/>
    <mergeCell ref="H8:H9"/>
    <mergeCell ref="O8:O9"/>
    <mergeCell ref="D2:O2"/>
    <mergeCell ref="D3:O3"/>
    <mergeCell ref="D4:O4"/>
    <mergeCell ref="D5:O5"/>
    <mergeCell ref="J8:J9"/>
    <mergeCell ref="B29:O29"/>
    <mergeCell ref="B30:O30"/>
    <mergeCell ref="Q7:Q9"/>
    <mergeCell ref="R7:R9"/>
    <mergeCell ref="S7:S9"/>
    <mergeCell ref="P8:P9"/>
    <mergeCell ref="K8:K9"/>
    <mergeCell ref="L8:L9"/>
    <mergeCell ref="M8:M9"/>
    <mergeCell ref="N8:N9"/>
    <mergeCell ref="U7:U9"/>
    <mergeCell ref="V7:V9"/>
    <mergeCell ref="B28:O28"/>
    <mergeCell ref="T7:T9"/>
  </mergeCells>
  <phoneticPr fontId="2" type="noConversion"/>
  <pageMargins left="0.11811023622047245" right="0.11811023622047245" top="0.23622047244094491" bottom="0.15748031496062992" header="0.31496062992125984" footer="0.31496062992125984"/>
  <pageSetup paperSize="9" orientation="portrait" horizont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109.1</vt:lpstr>
    </vt:vector>
  </TitlesOfParts>
  <Company>C.M.T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user</cp:lastModifiedBy>
  <cp:lastPrinted>2018-12-25T08:14:00Z</cp:lastPrinted>
  <dcterms:created xsi:type="dcterms:W3CDTF">2011-03-30T01:26:20Z</dcterms:created>
  <dcterms:modified xsi:type="dcterms:W3CDTF">2019-12-25T08:48:34Z</dcterms:modified>
</cp:coreProperties>
</file>