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輔導組\1.生涯發展教育\110生涯發展暨技藝教育輔導訪視\110生涯發展技藝教育輔導訪視(PDF檔)\表B三、學生學習輔導\3.學生進路與追蹤調查\"/>
    </mc:Choice>
  </mc:AlternateContent>
  <bookViews>
    <workbookView xWindow="0" yWindow="0" windowWidth="23040" windowHeight="9132" activeTab="4"/>
  </bookViews>
  <sheets>
    <sheet name="升學進路" sheetId="1" r:id="rId1"/>
    <sheet name="完免錄取名單" sheetId="3" r:id="rId2"/>
    <sheet name="東吳報到名單" sheetId="4" r:id="rId3"/>
    <sheet name="畢業生升學進路" sheetId="5" r:id="rId4"/>
    <sheet name="各科就讀人數" sheetId="6" r:id="rId5"/>
  </sheets>
  <definedNames>
    <definedName name="_xlnm._FilterDatabase" localSheetId="0" hidden="1">升學進路!$A$1:$G$176</definedName>
    <definedName name="_xlchart.0" hidden="1">各科就讀人數!$A$1:$A$28</definedName>
    <definedName name="_xlchart.1" hidden="1">各科就讀人數!$B$1:$B$28</definedName>
    <definedName name="_xlnm.Print_Area" localSheetId="0">升學進路!$A$1:$G$176</definedName>
    <definedName name="_xlnm.Print_Titles" localSheetId="0">升學進路!$1:$1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M11" i="1"/>
  <c r="I21" i="1" l="1"/>
  <c r="I20" i="1" l="1"/>
  <c r="M10" i="1"/>
  <c r="M9" i="1"/>
  <c r="M8" i="1"/>
  <c r="M7" i="1"/>
  <c r="M6" i="1"/>
  <c r="M5" i="1"/>
  <c r="M3" i="1"/>
  <c r="M2" i="1"/>
  <c r="M4" i="1"/>
  <c r="I19" i="1"/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G38" i="1" l="1"/>
  <c r="G81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89" i="1"/>
  <c r="G107" i="1"/>
  <c r="G21" i="1"/>
  <c r="G37" i="1"/>
  <c r="G67" i="1"/>
  <c r="G101" i="1"/>
  <c r="G20" i="1"/>
  <c r="G6" i="1"/>
  <c r="G66" i="1"/>
  <c r="G65" i="1"/>
  <c r="G64" i="1"/>
  <c r="G34" i="1"/>
  <c r="G116" i="1"/>
  <c r="G16" i="1"/>
  <c r="G100" i="1"/>
  <c r="G133" i="1"/>
  <c r="G11" i="1"/>
  <c r="G63" i="1"/>
  <c r="G132" i="1"/>
  <c r="G62" i="1"/>
  <c r="G61" i="1"/>
  <c r="G87" i="1"/>
  <c r="G98" i="1"/>
  <c r="G131" i="1"/>
  <c r="G80" i="1"/>
  <c r="G99" i="1"/>
  <c r="G130" i="1"/>
  <c r="G109" i="1"/>
  <c r="G86" i="1"/>
  <c r="G114" i="1"/>
  <c r="G129" i="1"/>
  <c r="G102" i="1"/>
  <c r="G60" i="1"/>
  <c r="G59" i="1"/>
  <c r="G77" i="1"/>
  <c r="G58" i="1"/>
  <c r="G24" i="1"/>
  <c r="G57" i="1"/>
  <c r="G5" i="1"/>
  <c r="G9" i="1"/>
  <c r="G27" i="1"/>
  <c r="G113" i="1"/>
  <c r="G110" i="1"/>
  <c r="G8" i="1"/>
  <c r="G56" i="1"/>
  <c r="G115" i="1"/>
  <c r="G19" i="1"/>
  <c r="G10" i="1"/>
  <c r="G78" i="1"/>
  <c r="G118" i="1"/>
  <c r="G97" i="1"/>
  <c r="G30" i="1"/>
  <c r="G76" i="1"/>
  <c r="G96" i="1"/>
  <c r="G18" i="1"/>
  <c r="G112" i="1"/>
  <c r="G128" i="1"/>
  <c r="G127" i="1"/>
  <c r="G126" i="1"/>
  <c r="G55" i="1"/>
  <c r="G54" i="1"/>
  <c r="G106" i="1"/>
  <c r="G26" i="1"/>
  <c r="G33" i="1"/>
  <c r="G4" i="1"/>
  <c r="G108" i="1"/>
  <c r="G31" i="1"/>
  <c r="G105" i="1"/>
  <c r="G53" i="1"/>
  <c r="G25" i="1"/>
  <c r="G32" i="1"/>
  <c r="G103" i="1"/>
  <c r="G104" i="1"/>
  <c r="G3" i="1"/>
  <c r="G70" i="1"/>
  <c r="G75" i="1"/>
  <c r="G90" i="1"/>
  <c r="G125" i="1"/>
  <c r="G74" i="1"/>
  <c r="G85" i="1"/>
  <c r="G69" i="1"/>
  <c r="G73" i="1"/>
  <c r="G52" i="1"/>
  <c r="G51" i="1"/>
  <c r="G124" i="1"/>
  <c r="G72" i="1"/>
  <c r="G111" i="1"/>
  <c r="G123" i="1"/>
  <c r="G23" i="1"/>
  <c r="G7" i="1"/>
  <c r="G50" i="1"/>
  <c r="G15" i="1"/>
  <c r="G92" i="1"/>
  <c r="G14" i="1"/>
  <c r="G122" i="1"/>
  <c r="G2" i="1"/>
  <c r="G22" i="1"/>
  <c r="G13" i="1"/>
  <c r="G49" i="1"/>
  <c r="G91" i="1"/>
  <c r="G120" i="1"/>
  <c r="G71" i="1"/>
  <c r="G95" i="1"/>
  <c r="G88" i="1"/>
  <c r="G93" i="1"/>
  <c r="G36" i="1"/>
  <c r="G84" i="1"/>
  <c r="G48" i="1"/>
  <c r="G12" i="1"/>
  <c r="G47" i="1"/>
  <c r="G121" i="1"/>
  <c r="G94" i="1"/>
  <c r="G68" i="1"/>
  <c r="G46" i="1"/>
  <c r="G17" i="1"/>
  <c r="G45" i="1"/>
  <c r="G79" i="1"/>
  <c r="G44" i="1"/>
  <c r="G43" i="1"/>
  <c r="G42" i="1"/>
  <c r="G41" i="1"/>
  <c r="G117" i="1"/>
  <c r="G28" i="1"/>
  <c r="G40" i="1"/>
  <c r="G83" i="1"/>
  <c r="G82" i="1"/>
  <c r="G35" i="1"/>
  <c r="G39" i="1"/>
</calcChain>
</file>

<file path=xl/sharedStrings.xml><?xml version="1.0" encoding="utf-8"?>
<sst xmlns="http://schemas.openxmlformats.org/spreadsheetml/2006/main" count="835" uniqueCount="398">
  <si>
    <t>班級</t>
    <phoneticPr fontId="1" type="noConversion"/>
  </si>
  <si>
    <t>姓名</t>
    <phoneticPr fontId="1" type="noConversion"/>
  </si>
  <si>
    <t>座號</t>
    <phoneticPr fontId="1" type="noConversion"/>
  </si>
  <si>
    <t>報名管道</t>
    <phoneticPr fontId="1" type="noConversion"/>
  </si>
  <si>
    <t>錄取學校</t>
    <phoneticPr fontId="1" type="noConversion"/>
  </si>
  <si>
    <t>錄取科系</t>
    <phoneticPr fontId="1" type="noConversion"/>
  </si>
  <si>
    <t>高中職免試入學</t>
    <phoneticPr fontId="1" type="noConversion"/>
  </si>
  <si>
    <t>技優甄審</t>
    <phoneticPr fontId="1" type="noConversion"/>
  </si>
  <si>
    <t>學區完全免試</t>
    <phoneticPr fontId="1" type="noConversion"/>
  </si>
  <si>
    <t>實用技能學程</t>
    <phoneticPr fontId="1" type="noConversion"/>
  </si>
  <si>
    <t>五專優免</t>
    <phoneticPr fontId="1" type="noConversion"/>
  </si>
  <si>
    <t>五專聯合分發</t>
    <phoneticPr fontId="1" type="noConversion"/>
  </si>
  <si>
    <t>適性安置</t>
    <phoneticPr fontId="1" type="noConversion"/>
  </si>
  <si>
    <t>私校獨招</t>
    <phoneticPr fontId="1" type="noConversion"/>
  </si>
  <si>
    <t>建教合作</t>
    <phoneticPr fontId="1" type="noConversion"/>
  </si>
  <si>
    <t>敏惠醫護管理專科學校</t>
  </si>
  <si>
    <t>樹人醫護管理專科學校</t>
  </si>
  <si>
    <t>國立嘉義高級中學</t>
  </si>
  <si>
    <t>國立後壁高級中學</t>
  </si>
  <si>
    <t>國立白河高級商工職業學校</t>
  </si>
  <si>
    <t>國立新營高級工業職業學校</t>
  </si>
  <si>
    <t>國立華南高級商業職業學校</t>
  </si>
  <si>
    <t>國立嘉義高級工業職業學校</t>
  </si>
  <si>
    <t>國立嘉義高級商業職業學校</t>
  </si>
  <si>
    <t>國立臺南第二高級中學</t>
  </si>
  <si>
    <t>國立臺南第一高級中學</t>
  </si>
  <si>
    <t>國立臺南女子高級中學</t>
  </si>
  <si>
    <t>國立臺南家齊高級中等學校</t>
  </si>
  <si>
    <t>國立臺南高級商業職業學校</t>
  </si>
  <si>
    <t>國立新營高級中學</t>
    <phoneticPr fontId="1" type="noConversion"/>
  </si>
  <si>
    <t>國立嘉義女子高級中學</t>
    <phoneticPr fontId="1" type="noConversion"/>
  </si>
  <si>
    <t>中華醫事科技大學</t>
    <phoneticPr fontId="1" type="noConversion"/>
  </si>
  <si>
    <t>吳永興</t>
  </si>
  <si>
    <t>陳緯承</t>
  </si>
  <si>
    <t>楊閔荏</t>
  </si>
  <si>
    <t>吳書柏</t>
  </si>
  <si>
    <t>吳秉承</t>
  </si>
  <si>
    <t>莊博鈞</t>
  </si>
  <si>
    <t>李函樹</t>
  </si>
  <si>
    <t>李秉祐</t>
  </si>
  <si>
    <t>鍾瑩瑧</t>
  </si>
  <si>
    <t>葉宜庭</t>
  </si>
  <si>
    <t>洪怡安</t>
  </si>
  <si>
    <t>楊彥琳</t>
  </si>
  <si>
    <t>歐乃瑜</t>
  </si>
  <si>
    <t>林芮珊</t>
  </si>
  <si>
    <t>王穎婕</t>
  </si>
  <si>
    <t>吳怡如</t>
  </si>
  <si>
    <t>徐莉雯</t>
  </si>
  <si>
    <t>林育薰</t>
  </si>
  <si>
    <t>包茵綺</t>
  </si>
  <si>
    <t>周科丞</t>
  </si>
  <si>
    <t>彭建達</t>
  </si>
  <si>
    <t>黃建財</t>
  </si>
  <si>
    <t>賴鈺玹</t>
  </si>
  <si>
    <t>王紹齊</t>
  </si>
  <si>
    <t>鐘渝釩</t>
  </si>
  <si>
    <t>方景毅</t>
  </si>
  <si>
    <t>盧建宇</t>
  </si>
  <si>
    <t>陳冠宏</t>
  </si>
  <si>
    <t>楊炫儒</t>
  </si>
  <si>
    <t>潘博豪</t>
  </si>
  <si>
    <t>張云瑄</t>
  </si>
  <si>
    <t>鄭郁蓁</t>
  </si>
  <si>
    <t>翟芮苡</t>
  </si>
  <si>
    <t>洪沛涵</t>
  </si>
  <si>
    <t>張維嫈</t>
  </si>
  <si>
    <t>張綺庭</t>
  </si>
  <si>
    <t>莊蕙甄</t>
  </si>
  <si>
    <t>陳品蓁</t>
  </si>
  <si>
    <t>胡苡晴</t>
  </si>
  <si>
    <t>吳郁晴</t>
  </si>
  <si>
    <t>莊詠捷</t>
  </si>
  <si>
    <t>張禎棱</t>
  </si>
  <si>
    <t>黃詩喻</t>
  </si>
  <si>
    <t>蘇則嘉</t>
  </si>
  <si>
    <t>林子涵</t>
  </si>
  <si>
    <t>吳佳霓</t>
  </si>
  <si>
    <t>魏筠婉</t>
  </si>
  <si>
    <t>鄭敬霖</t>
  </si>
  <si>
    <t>黃威豪</t>
  </si>
  <si>
    <t>魏佑霖</t>
  </si>
  <si>
    <t>施竣瀚</t>
  </si>
  <si>
    <t>盧裕翔</t>
  </si>
  <si>
    <t>鄭崑成</t>
  </si>
  <si>
    <t>盧彥甫</t>
  </si>
  <si>
    <t>曾宥勳</t>
  </si>
  <si>
    <t>鄭昀庭</t>
  </si>
  <si>
    <t>吳笠綸</t>
  </si>
  <si>
    <t>張啟賢</t>
  </si>
  <si>
    <t>吳欣柔</t>
  </si>
  <si>
    <t>吳宜軒</t>
  </si>
  <si>
    <t>黃姿雁</t>
  </si>
  <si>
    <t>林容萱</t>
  </si>
  <si>
    <t>曾品諭</t>
  </si>
  <si>
    <t>張佳瑜</t>
  </si>
  <si>
    <t>盧美伶</t>
  </si>
  <si>
    <t>吳佳玉</t>
  </si>
  <si>
    <t>洪婕瑜</t>
  </si>
  <si>
    <t>吳穎涵</t>
  </si>
  <si>
    <t>賴富筠</t>
  </si>
  <si>
    <t>蘇靖涵</t>
  </si>
  <si>
    <t>楊庭芳</t>
  </si>
  <si>
    <t>鄭柏姿</t>
  </si>
  <si>
    <t>許宸瑋</t>
  </si>
  <si>
    <t>方彥博</t>
  </si>
  <si>
    <t>林哲廷</t>
  </si>
  <si>
    <t>林志偉</t>
  </si>
  <si>
    <t>賴宏順</t>
  </si>
  <si>
    <t>黃柏源</t>
  </si>
  <si>
    <t>葉保均</t>
  </si>
  <si>
    <t>沈勇憲</t>
  </si>
  <si>
    <t>李佳益</t>
  </si>
  <si>
    <t>李建彰</t>
  </si>
  <si>
    <t>吳明翰</t>
  </si>
  <si>
    <t>鄭于臣</t>
  </si>
  <si>
    <t>岡冠鈺</t>
  </si>
  <si>
    <t>盛丞佑</t>
  </si>
  <si>
    <t>賴彥臣</t>
  </si>
  <si>
    <t>魏紫婷</t>
  </si>
  <si>
    <t>王琇瑩</t>
  </si>
  <si>
    <t>陳思妤</t>
  </si>
  <si>
    <t>陳虹均</t>
  </si>
  <si>
    <t>朱羽柔</t>
  </si>
  <si>
    <t>吳思穎</t>
  </si>
  <si>
    <t>魏妤蓁</t>
  </si>
  <si>
    <t>黃佩蓉</t>
  </si>
  <si>
    <t>曾榆庭</t>
  </si>
  <si>
    <t>徐慈妍</t>
  </si>
  <si>
    <t>黃韋妮</t>
  </si>
  <si>
    <t>李佩紋</t>
  </si>
  <si>
    <t>沈璧芸</t>
  </si>
  <si>
    <t>林益新</t>
  </si>
  <si>
    <t>詹慈慧</t>
  </si>
  <si>
    <t>魏梓傑</t>
  </si>
  <si>
    <t>張育誌</t>
  </si>
  <si>
    <t>沈書瑜</t>
  </si>
  <si>
    <t>沈冠宏</t>
  </si>
  <si>
    <t>李峻豪</t>
  </si>
  <si>
    <t>張峻瑜</t>
  </si>
  <si>
    <t>魏翊憲</t>
  </si>
  <si>
    <t>蕭博安</t>
  </si>
  <si>
    <t>蘇志昌</t>
  </si>
  <si>
    <t>魏宏庭</t>
  </si>
  <si>
    <t>賴淳良</t>
  </si>
  <si>
    <t>章錦坤</t>
  </si>
  <si>
    <t>盧佳龍</t>
  </si>
  <si>
    <t>吳恆億</t>
  </si>
  <si>
    <t>林庭萱</t>
  </si>
  <si>
    <t>蘇芷緹</t>
  </si>
  <si>
    <t>李佳薰</t>
  </si>
  <si>
    <t>黃于軒</t>
  </si>
  <si>
    <t>賴雅芳</t>
  </si>
  <si>
    <t>李昱縈</t>
  </si>
  <si>
    <t>李昕亭</t>
  </si>
  <si>
    <t>張瑜真</t>
  </si>
  <si>
    <t>張芷苡</t>
  </si>
  <si>
    <t>鄭衣芯</t>
  </si>
  <si>
    <t>楊佩珊</t>
  </si>
  <si>
    <t>陳晶宜</t>
  </si>
  <si>
    <t>江文玲</t>
  </si>
  <si>
    <t>吳依倫</t>
  </si>
  <si>
    <t>曾昱茹</t>
  </si>
  <si>
    <t>黃柏諭</t>
  </si>
  <si>
    <t>報名國中</t>
    <phoneticPr fontId="1" type="noConversion"/>
  </si>
  <si>
    <t>學號</t>
    <phoneticPr fontId="1" type="noConversion"/>
  </si>
  <si>
    <t>班級</t>
    <phoneticPr fontId="1" type="noConversion"/>
  </si>
  <si>
    <t>姓名</t>
    <phoneticPr fontId="1" type="noConversion"/>
  </si>
  <si>
    <t>座號</t>
    <phoneticPr fontId="1" type="noConversion"/>
  </si>
  <si>
    <t>錄取學校</t>
    <phoneticPr fontId="1" type="noConversion"/>
  </si>
  <si>
    <t>錄取科別</t>
    <phoneticPr fontId="1" type="noConversion"/>
  </si>
  <si>
    <t>市立白河國中</t>
  </si>
  <si>
    <t>1070111</t>
  </si>
  <si>
    <t>05</t>
  </si>
  <si>
    <t>13</t>
  </si>
  <si>
    <t>機械科</t>
  </si>
  <si>
    <t>1070105</t>
  </si>
  <si>
    <t>07</t>
  </si>
  <si>
    <t>1070131</t>
  </si>
  <si>
    <t>02</t>
  </si>
  <si>
    <t>29</t>
  </si>
  <si>
    <t>資訊科</t>
  </si>
  <si>
    <t>1070005</t>
  </si>
  <si>
    <t>01</t>
  </si>
  <si>
    <t>電機科</t>
  </si>
  <si>
    <t>1070028</t>
  </si>
  <si>
    <t>08</t>
  </si>
  <si>
    <t>商業經營科</t>
  </si>
  <si>
    <t>1070089</t>
  </si>
  <si>
    <t>04</t>
  </si>
  <si>
    <t>17</t>
  </si>
  <si>
    <t>資料處理科</t>
  </si>
  <si>
    <t>1070018</t>
  </si>
  <si>
    <t>18</t>
  </si>
  <si>
    <t>興國學校財團法人臺南市興國高級中學</t>
  </si>
  <si>
    <t>普通科</t>
  </si>
  <si>
    <t>1070012</t>
  </si>
  <si>
    <t>12</t>
  </si>
  <si>
    <t>1070016</t>
  </si>
  <si>
    <t>16</t>
  </si>
  <si>
    <t>1070004</t>
  </si>
  <si>
    <t>1070118</t>
  </si>
  <si>
    <t>20</t>
  </si>
  <si>
    <t>1070014</t>
  </si>
  <si>
    <t>14</t>
  </si>
  <si>
    <t>1070049</t>
  </si>
  <si>
    <t>03</t>
  </si>
  <si>
    <t>1070023</t>
  </si>
  <si>
    <t>1070048</t>
  </si>
  <si>
    <t>1070110</t>
  </si>
  <si>
    <t>1070126</t>
  </si>
  <si>
    <t>28</t>
  </si>
  <si>
    <t>1070057</t>
  </si>
  <si>
    <t>11</t>
  </si>
  <si>
    <t>1070082</t>
  </si>
  <si>
    <t>10</t>
  </si>
  <si>
    <t>1070074</t>
  </si>
  <si>
    <t>1070122</t>
  </si>
  <si>
    <t>24</t>
  </si>
  <si>
    <t>1070114</t>
  </si>
  <si>
    <t>1070037</t>
  </si>
  <si>
    <t>1070064</t>
  </si>
  <si>
    <t>1070058</t>
  </si>
  <si>
    <t>1070041</t>
  </si>
  <si>
    <t>21</t>
  </si>
  <si>
    <t>1070042</t>
  </si>
  <si>
    <t>22</t>
  </si>
  <si>
    <t>1070039</t>
  </si>
  <si>
    <t>19</t>
  </si>
  <si>
    <t>1070072</t>
  </si>
  <si>
    <t>26</t>
  </si>
  <si>
    <t>1070001</t>
  </si>
  <si>
    <t>1070106</t>
  </si>
  <si>
    <t>1070076</t>
  </si>
  <si>
    <t>1070056</t>
  </si>
  <si>
    <t>09</t>
  </si>
  <si>
    <t>新營高工</t>
  </si>
  <si>
    <t>製圖科</t>
  </si>
  <si>
    <t>27</t>
  </si>
  <si>
    <t>模具科</t>
  </si>
  <si>
    <t>110學年度試辦學習區完全免試入學 錄取名單</t>
    <phoneticPr fontId="1" type="noConversion"/>
  </si>
  <si>
    <t>吳怡如</t>
    <phoneticPr fontId="3" type="noConversion"/>
  </si>
  <si>
    <t>普通科</t>
    <phoneticPr fontId="3" type="noConversion"/>
  </si>
  <si>
    <t>吳書柏</t>
    <phoneticPr fontId="3" type="noConversion"/>
  </si>
  <si>
    <t>李昱縈</t>
    <phoneticPr fontId="3" type="noConversion"/>
  </si>
  <si>
    <t>林芮珊</t>
    <phoneticPr fontId="3" type="noConversion"/>
  </si>
  <si>
    <t>黃威豪</t>
    <phoneticPr fontId="3" type="noConversion"/>
  </si>
  <si>
    <t>黃建財</t>
    <phoneticPr fontId="3" type="noConversion"/>
  </si>
  <si>
    <t>鄭敬霖</t>
    <phoneticPr fontId="3" type="noConversion"/>
  </si>
  <si>
    <t>盧佳龍</t>
    <phoneticPr fontId="3" type="noConversion"/>
  </si>
  <si>
    <t>吳依倫</t>
    <phoneticPr fontId="3" type="noConversion"/>
  </si>
  <si>
    <t>美工科</t>
    <phoneticPr fontId="1" type="noConversion"/>
  </si>
  <si>
    <t>吳笠綸</t>
    <phoneticPr fontId="3" type="noConversion"/>
  </si>
  <si>
    <t>盛丞佑</t>
    <phoneticPr fontId="3" type="noConversion"/>
  </si>
  <si>
    <t>黃柏源</t>
    <phoneticPr fontId="3" type="noConversion"/>
  </si>
  <si>
    <t>鄭衣芯</t>
    <phoneticPr fontId="3" type="noConversion"/>
  </si>
  <si>
    <t>李佳薰</t>
    <phoneticPr fontId="3" type="noConversion"/>
  </si>
  <si>
    <t>室內空間設計科</t>
    <phoneticPr fontId="3" type="noConversion"/>
  </si>
  <si>
    <t>洪沛涵</t>
    <phoneticPr fontId="3" type="noConversion"/>
  </si>
  <si>
    <t>張佳瑜</t>
    <phoneticPr fontId="3" type="noConversion"/>
  </si>
  <si>
    <t>張啟賢</t>
    <phoneticPr fontId="3" type="noConversion"/>
  </si>
  <si>
    <t>陳品蓁</t>
    <phoneticPr fontId="3" type="noConversion"/>
  </si>
  <si>
    <t>胡苡晴</t>
    <phoneticPr fontId="3" type="noConversion"/>
  </si>
  <si>
    <t>廣告設計科</t>
    <phoneticPr fontId="3" type="noConversion"/>
  </si>
  <si>
    <t>張綺庭</t>
    <phoneticPr fontId="3" type="noConversion"/>
  </si>
  <si>
    <t>鄭柏姿</t>
    <phoneticPr fontId="3" type="noConversion"/>
  </si>
  <si>
    <t>吳永興</t>
    <phoneticPr fontId="3" type="noConversion"/>
  </si>
  <si>
    <t>電機科</t>
    <phoneticPr fontId="3" type="noConversion"/>
  </si>
  <si>
    <t>蘇志昌</t>
    <phoneticPr fontId="3" type="noConversion"/>
  </si>
  <si>
    <t>沈勇憲</t>
    <phoneticPr fontId="3" type="noConversion"/>
  </si>
  <si>
    <t>資訊科</t>
    <phoneticPr fontId="3" type="noConversion"/>
  </si>
  <si>
    <t>鄭昀庭</t>
    <phoneticPr fontId="3" type="noConversion"/>
  </si>
  <si>
    <t>綜合職能科</t>
    <phoneticPr fontId="1" type="noConversion"/>
  </si>
  <si>
    <t>綜合職能科</t>
    <phoneticPr fontId="1" type="noConversion"/>
  </si>
  <si>
    <t>汽車修護(實用技能學程)</t>
    <phoneticPr fontId="1" type="noConversion"/>
  </si>
  <si>
    <t>微電腦修護科</t>
    <phoneticPr fontId="1" type="noConversion"/>
  </si>
  <si>
    <t>微電腦修護科</t>
    <phoneticPr fontId="1" type="noConversion"/>
  </si>
  <si>
    <t>私立東吳工家</t>
    <phoneticPr fontId="1" type="noConversion"/>
  </si>
  <si>
    <t>美顏技術科</t>
  </si>
  <si>
    <t>私立東吳工家</t>
    <phoneticPr fontId="1" type="noConversion"/>
  </si>
  <si>
    <t>水電技術科</t>
    <phoneticPr fontId="1" type="noConversion"/>
  </si>
  <si>
    <t>汽車修護科</t>
  </si>
  <si>
    <t>汽車修護科</t>
    <phoneticPr fontId="1" type="noConversion"/>
  </si>
  <si>
    <t>Total</t>
    <phoneticPr fontId="1" type="noConversion"/>
  </si>
  <si>
    <t>崇仁醫護管理專科學校</t>
    <phoneticPr fontId="1" type="noConversion"/>
  </si>
  <si>
    <t>護理科</t>
    <phoneticPr fontId="1" type="noConversion"/>
  </si>
  <si>
    <t>視光學科</t>
    <phoneticPr fontId="1" type="noConversion"/>
  </si>
  <si>
    <t>生物醫學保健科</t>
    <phoneticPr fontId="1" type="noConversion"/>
  </si>
  <si>
    <t>牙體技術科</t>
    <phoneticPr fontId="1" type="noConversion"/>
  </si>
  <si>
    <t>生物醫學保健科</t>
    <phoneticPr fontId="1" type="noConversion"/>
  </si>
  <si>
    <t>牙體技術科</t>
    <phoneticPr fontId="1" type="noConversion"/>
  </si>
  <si>
    <t>檢驗生物技術科</t>
    <phoneticPr fontId="1" type="noConversion"/>
  </si>
  <si>
    <t>視光科</t>
    <phoneticPr fontId="1" type="noConversion"/>
  </si>
  <si>
    <t>幼兒保育科</t>
  </si>
  <si>
    <t>姓名</t>
  </si>
  <si>
    <t>班級</t>
  </si>
  <si>
    <t>報名學制</t>
  </si>
  <si>
    <t>報名科別</t>
  </si>
  <si>
    <t>2班</t>
  </si>
  <si>
    <t>正規班</t>
  </si>
  <si>
    <t>實用技能班</t>
  </si>
  <si>
    <t>美髮技術科</t>
  </si>
  <si>
    <t>餐實技優專班</t>
  </si>
  <si>
    <t>張維瑩</t>
  </si>
  <si>
    <t>3班</t>
  </si>
  <si>
    <t>旅遊事務科</t>
  </si>
  <si>
    <t>曾品愉</t>
  </si>
  <si>
    <t>建教班</t>
  </si>
  <si>
    <t>餐飲管理</t>
  </si>
  <si>
    <t>4班</t>
  </si>
  <si>
    <t>多媒體技術科</t>
  </si>
  <si>
    <t>楊珮珊</t>
  </si>
  <si>
    <t>5班</t>
  </si>
  <si>
    <t>餐飲技術科</t>
  </si>
  <si>
    <t>三班</t>
  </si>
  <si>
    <t>五班</t>
  </si>
  <si>
    <t>資訊科</t>
    <phoneticPr fontId="1" type="noConversion"/>
  </si>
  <si>
    <t>美髮技術科(實用)</t>
    <phoneticPr fontId="1" type="noConversion"/>
  </si>
  <si>
    <t>餐實技優專班(實用)</t>
    <phoneticPr fontId="1" type="noConversion"/>
  </si>
  <si>
    <t>汽車修護科(實用)</t>
    <phoneticPr fontId="1" type="noConversion"/>
  </si>
  <si>
    <t>旅遊事務科(實用)</t>
    <phoneticPr fontId="1" type="noConversion"/>
  </si>
  <si>
    <t>餐飲管理(建教)</t>
    <phoneticPr fontId="1" type="noConversion"/>
  </si>
  <si>
    <t>多媒體技術科(實用)</t>
    <phoneticPr fontId="1" type="noConversion"/>
  </si>
  <si>
    <t>美顏技術科(實用)</t>
    <phoneticPr fontId="1" type="noConversion"/>
  </si>
  <si>
    <t>餐飲技術科(實用)</t>
    <phoneticPr fontId="1" type="noConversion"/>
  </si>
  <si>
    <t>餐飲管理(建教)</t>
    <phoneticPr fontId="1" type="noConversion"/>
  </si>
  <si>
    <t>幼兒保育科</t>
    <phoneticPr fontId="1" type="noConversion"/>
  </si>
  <si>
    <t>育德工家</t>
    <phoneticPr fontId="1" type="noConversion"/>
  </si>
  <si>
    <t>特招</t>
    <phoneticPr fontId="1" type="noConversion"/>
  </si>
  <si>
    <t>美顏技術科(實用)</t>
    <phoneticPr fontId="1" type="noConversion"/>
  </si>
  <si>
    <t>電機科</t>
    <phoneticPr fontId="1" type="noConversion"/>
  </si>
  <si>
    <t>普通科</t>
    <phoneticPr fontId="1" type="noConversion"/>
  </si>
  <si>
    <t>國立後壁高級中學</t>
    <phoneticPr fontId="1" type="noConversion"/>
  </si>
  <si>
    <t>商業經營科</t>
    <phoneticPr fontId="1" type="noConversion"/>
  </si>
  <si>
    <t>國立台南高級工業職業學校</t>
    <phoneticPr fontId="1" type="noConversion"/>
  </si>
  <si>
    <t>飛機修護科</t>
    <phoneticPr fontId="1" type="noConversion"/>
  </si>
  <si>
    <t>興國中學</t>
    <phoneticPr fontId="1" type="noConversion"/>
  </si>
  <si>
    <t>南光中學</t>
    <phoneticPr fontId="1" type="noConversion"/>
  </si>
  <si>
    <t>興國中學</t>
    <phoneticPr fontId="1" type="noConversion"/>
  </si>
  <si>
    <t>國立嘉義女子高級中學</t>
    <phoneticPr fontId="1" type="noConversion"/>
  </si>
  <si>
    <t>電子商務科</t>
    <phoneticPr fontId="1" type="noConversion"/>
  </si>
  <si>
    <t>國立新營高級中學</t>
    <phoneticPr fontId="1" type="noConversion"/>
  </si>
  <si>
    <t>流通管理科</t>
    <phoneticPr fontId="1" type="noConversion"/>
  </si>
  <si>
    <t>台中東山高中</t>
    <phoneticPr fontId="1" type="noConversion"/>
  </si>
  <si>
    <t>體育班</t>
    <phoneticPr fontId="1" type="noConversion"/>
  </si>
  <si>
    <t>特招</t>
    <phoneticPr fontId="1" type="noConversion"/>
  </si>
  <si>
    <t>機械科</t>
    <phoneticPr fontId="1" type="noConversion"/>
  </si>
  <si>
    <t>萬能工商</t>
    <phoneticPr fontId="1" type="noConversion"/>
  </si>
  <si>
    <t>南光中學</t>
    <phoneticPr fontId="1" type="noConversion"/>
  </si>
  <si>
    <t>商業經營科</t>
    <phoneticPr fontId="1" type="noConversion"/>
  </si>
  <si>
    <t>模具科</t>
    <phoneticPr fontId="1" type="noConversion"/>
  </si>
  <si>
    <t>觀光事業科</t>
    <phoneticPr fontId="1" type="noConversion"/>
  </si>
  <si>
    <t>廣告設計科</t>
    <phoneticPr fontId="1" type="noConversion"/>
  </si>
  <si>
    <t>普通科</t>
    <phoneticPr fontId="1" type="noConversion"/>
  </si>
  <si>
    <t>室內空間設計科</t>
    <phoneticPr fontId="1" type="noConversion"/>
  </si>
  <si>
    <t>國立嘉義高級工業職業學校</t>
    <phoneticPr fontId="1" type="noConversion"/>
  </si>
  <si>
    <t>化工科</t>
    <phoneticPr fontId="1" type="noConversion"/>
  </si>
  <si>
    <t>室內空間設計科</t>
    <phoneticPr fontId="1" type="noConversion"/>
  </si>
  <si>
    <t>廣告設計科</t>
    <phoneticPr fontId="1" type="noConversion"/>
  </si>
  <si>
    <t>資訊科</t>
    <phoneticPr fontId="1" type="noConversion"/>
  </si>
  <si>
    <t>萬能工商</t>
    <phoneticPr fontId="1" type="noConversion"/>
  </si>
  <si>
    <t>電機科</t>
    <phoneticPr fontId="1" type="noConversion"/>
  </si>
  <si>
    <t>製圖科</t>
    <phoneticPr fontId="1" type="noConversion"/>
  </si>
  <si>
    <t>國立後壁高級中學</t>
    <phoneticPr fontId="1" type="noConversion"/>
  </si>
  <si>
    <t>餐飲管理</t>
    <phoneticPr fontId="1" type="noConversion"/>
  </si>
  <si>
    <t>飛機修護科</t>
    <phoneticPr fontId="1" type="noConversion"/>
  </si>
  <si>
    <t>明達中學</t>
    <phoneticPr fontId="1" type="noConversion"/>
  </si>
  <si>
    <t>明達中學</t>
    <phoneticPr fontId="1" type="noConversion"/>
  </si>
  <si>
    <t>東石高中進修部</t>
    <phoneticPr fontId="1" type="noConversion"/>
  </si>
  <si>
    <t>食品科(夜間班)</t>
    <phoneticPr fontId="1" type="noConversion"/>
  </si>
  <si>
    <t>餐飲管理</t>
    <phoneticPr fontId="1" type="noConversion"/>
  </si>
  <si>
    <t>白河商工</t>
    <phoneticPr fontId="1" type="noConversion"/>
  </si>
  <si>
    <t>土城高中</t>
    <phoneticPr fontId="1" type="noConversion"/>
  </si>
  <si>
    <t>美工科</t>
    <phoneticPr fontId="1" type="noConversion"/>
  </si>
  <si>
    <t>機械科</t>
    <phoneticPr fontId="1" type="noConversion"/>
  </si>
  <si>
    <t>育德工家</t>
    <phoneticPr fontId="1" type="noConversion"/>
  </si>
  <si>
    <t>飛機修護科</t>
    <phoneticPr fontId="1" type="noConversion"/>
  </si>
  <si>
    <t>電子科</t>
    <phoneticPr fontId="1" type="noConversion"/>
  </si>
  <si>
    <t>應用英語科</t>
    <phoneticPr fontId="1" type="noConversion"/>
  </si>
  <si>
    <t>長榮女中</t>
    <phoneticPr fontId="1" type="noConversion"/>
  </si>
  <si>
    <t>餐飲管理科</t>
    <phoneticPr fontId="1" type="noConversion"/>
  </si>
  <si>
    <t>電機空調科</t>
    <phoneticPr fontId="1" type="noConversion"/>
  </si>
  <si>
    <t>餐飲管理(夜間班)</t>
    <phoneticPr fontId="1" type="noConversion"/>
  </si>
  <si>
    <t>育德工家</t>
    <phoneticPr fontId="1" type="noConversion"/>
  </si>
  <si>
    <t>育德工家</t>
    <phoneticPr fontId="1" type="noConversion"/>
  </si>
  <si>
    <t>不升學</t>
    <phoneticPr fontId="1" type="noConversion"/>
  </si>
  <si>
    <t>不一定升學</t>
    <phoneticPr fontId="1" type="noConversion"/>
  </si>
  <si>
    <t>餐飲科</t>
    <phoneticPr fontId="1" type="noConversion"/>
  </si>
  <si>
    <t>餐飲科正規班</t>
    <phoneticPr fontId="1" type="noConversion"/>
  </si>
  <si>
    <t>畢業生升學進路</t>
    <phoneticPr fontId="1" type="noConversion"/>
  </si>
  <si>
    <t>人數</t>
    <phoneticPr fontId="1" type="noConversion"/>
  </si>
  <si>
    <t>化工科</t>
    <phoneticPr fontId="1" type="noConversion"/>
  </si>
  <si>
    <t>汽車修護</t>
    <phoneticPr fontId="1" type="noConversion"/>
  </si>
  <si>
    <t>餐飲科</t>
    <phoneticPr fontId="1" type="noConversion"/>
  </si>
  <si>
    <t>升學比例前三：高中職免試入學、學習區完全免試、私校獨招</t>
    <phoneticPr fontId="1" type="noConversion"/>
  </si>
  <si>
    <t>學生對於五專聯免以及各管道可再多嘗試，並把握前三升學進路</t>
    <phoneticPr fontId="1" type="noConversion"/>
  </si>
  <si>
    <t>前三熱門科系：普通科、餐飲科、資訊科、製圖科</t>
    <phoneticPr fontId="1" type="noConversion"/>
  </si>
  <si>
    <t>技藝課程的餐旅職群將持續辦理、護理與醫技相關科系可在多安排探索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</si>
</sst>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華康中黑體"/>
      <family val="3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00B0F0"/>
      <name val="新細明體"/>
      <family val="2"/>
      <charset val="136"/>
      <scheme val="minor"/>
    </font>
    <font>
      <sz val="12"/>
      <color rgb="FFFF0000"/>
      <name val="華康中黑體"/>
      <family val="3"/>
      <charset val="136"/>
    </font>
    <font>
      <sz val="14"/>
      <color theme="1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sz val="22"/>
      <color theme="1"/>
      <name val="新細明體"/>
      <family val="2"/>
      <charset val="136"/>
      <scheme val="minor"/>
    </font>
    <font>
      <sz val="2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畢業生升學進路比例 </a:t>
            </a:r>
            <a:endParaRPr lang="zh-TW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18-42DC-9131-51BA34A005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18-42DC-9131-51BA34A005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18-42DC-9131-51BA34A005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18-42DC-9131-51BA34A005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18-42DC-9131-51BA34A005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18-42DC-9131-51BA34A005C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18-42DC-9131-51BA34A005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18-42DC-9131-51BA34A005C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18-42DC-9131-51BA34A005C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318-42DC-9131-51BA34A005CD}"/>
              </c:ext>
            </c:extLst>
          </c:dPt>
          <c:dLbls>
            <c:dLbl>
              <c:idx val="2"/>
              <c:layout>
                <c:manualLayout>
                  <c:x val="1.0435301132975552E-2"/>
                  <c:y val="6.2836624775583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18-42DC-9131-51BA34A005CD}"/>
                </c:ext>
              </c:extLst>
            </c:dLbl>
            <c:dLbl>
              <c:idx val="6"/>
              <c:layout>
                <c:manualLayout>
                  <c:x val="2.9815146094215863E-3"/>
                  <c:y val="-6.88210652304010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318-42DC-9131-51BA34A005C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升學進路!$L$2:$L$11</c:f>
              <c:strCache>
                <c:ptCount val="10"/>
                <c:pt idx="0">
                  <c:v>高中職免試入學</c:v>
                </c:pt>
                <c:pt idx="1">
                  <c:v>學區完全免試</c:v>
                </c:pt>
                <c:pt idx="2">
                  <c:v>實用技能學程</c:v>
                </c:pt>
                <c:pt idx="3">
                  <c:v>技優甄審</c:v>
                </c:pt>
                <c:pt idx="4">
                  <c:v>五專優免</c:v>
                </c:pt>
                <c:pt idx="5">
                  <c:v>五專聯合分發</c:v>
                </c:pt>
                <c:pt idx="6">
                  <c:v>適性安置</c:v>
                </c:pt>
                <c:pt idx="7">
                  <c:v>私校獨招</c:v>
                </c:pt>
                <c:pt idx="8">
                  <c:v>建教合作</c:v>
                </c:pt>
                <c:pt idx="9">
                  <c:v>特招</c:v>
                </c:pt>
              </c:strCache>
            </c:strRef>
          </c:cat>
          <c:val>
            <c:numRef>
              <c:f>升學進路!$M$2:$M$11</c:f>
              <c:numCache>
                <c:formatCode>General</c:formatCode>
                <c:ptCount val="10"/>
                <c:pt idx="0">
                  <c:v>51</c:v>
                </c:pt>
                <c:pt idx="1">
                  <c:v>22</c:v>
                </c:pt>
                <c:pt idx="2">
                  <c:v>5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3</c:v>
                </c:pt>
                <c:pt idx="7">
                  <c:v>21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318-42DC-9131-51BA34A00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各科就讀人數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各科就讀人數!$A$1:$A$28</c:f>
              <c:strCache>
                <c:ptCount val="28"/>
                <c:pt idx="0">
                  <c:v>化工科</c:v>
                </c:pt>
                <c:pt idx="1">
                  <c:v>水電技術科</c:v>
                </c:pt>
                <c:pt idx="2">
                  <c:v>牙體技術科</c:v>
                </c:pt>
                <c:pt idx="3">
                  <c:v>幼兒保育科</c:v>
                </c:pt>
                <c:pt idx="4">
                  <c:v>生物醫學保健科</c:v>
                </c:pt>
                <c:pt idx="5">
                  <c:v>多媒體技術科(實用)</c:v>
                </c:pt>
                <c:pt idx="6">
                  <c:v>汽車修護</c:v>
                </c:pt>
                <c:pt idx="7">
                  <c:v>室內空間設計科</c:v>
                </c:pt>
                <c:pt idx="8">
                  <c:v>流通管理科</c:v>
                </c:pt>
                <c:pt idx="9">
                  <c:v>美工科</c:v>
                </c:pt>
                <c:pt idx="10">
                  <c:v>美髮技術科(實用)</c:v>
                </c:pt>
                <c:pt idx="11">
                  <c:v>飛機修護科</c:v>
                </c:pt>
                <c:pt idx="12">
                  <c:v>食品科(夜間班)</c:v>
                </c:pt>
                <c:pt idx="13">
                  <c:v>旅遊事務科(實用)</c:v>
                </c:pt>
                <c:pt idx="14">
                  <c:v>商業經營科</c:v>
                </c:pt>
                <c:pt idx="15">
                  <c:v>普通科</c:v>
                </c:pt>
                <c:pt idx="16">
                  <c:v>微電腦修護科</c:v>
                </c:pt>
                <c:pt idx="17">
                  <c:v>資訊科</c:v>
                </c:pt>
                <c:pt idx="18">
                  <c:v>電子科</c:v>
                </c:pt>
                <c:pt idx="19">
                  <c:v>電機科</c:v>
                </c:pt>
                <c:pt idx="20">
                  <c:v>製圖科</c:v>
                </c:pt>
                <c:pt idx="21">
                  <c:v>廣告設計科</c:v>
                </c:pt>
                <c:pt idx="22">
                  <c:v>模具科</c:v>
                </c:pt>
                <c:pt idx="23">
                  <c:v>機械科</c:v>
                </c:pt>
                <c:pt idx="24">
                  <c:v>餐飲科</c:v>
                </c:pt>
                <c:pt idx="25">
                  <c:v>護理科</c:v>
                </c:pt>
                <c:pt idx="26">
                  <c:v>觀光事業科</c:v>
                </c:pt>
                <c:pt idx="27">
                  <c:v>應用英語科</c:v>
                </c:pt>
              </c:strCache>
            </c:strRef>
          </c:cat>
          <c:val>
            <c:numRef>
              <c:f>各科就讀人數!$B$1:$B$28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28</c:v>
                </c:pt>
                <c:pt idx="16">
                  <c:v>2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16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F-4177-B5FF-515F24D13F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72882144"/>
        <c:axId val="1672882560"/>
      </c:barChart>
      <c:catAx>
        <c:axId val="16728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672882560"/>
        <c:crosses val="autoZero"/>
        <c:auto val="1"/>
        <c:lblAlgn val="ctr"/>
        <c:lblOffset val="100"/>
        <c:noMultiLvlLbl val="0"/>
      </c:catAx>
      <c:valAx>
        <c:axId val="167288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6728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60960</xdr:rowOff>
    </xdr:from>
    <xdr:to>
      <xdr:col>7</xdr:col>
      <xdr:colOff>3345180</xdr:colOff>
      <xdr:row>22</xdr:row>
      <xdr:rowOff>190500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5</xdr:row>
      <xdr:rowOff>160020</xdr:rowOff>
    </xdr:from>
    <xdr:to>
      <xdr:col>10</xdr:col>
      <xdr:colOff>198120</xdr:colOff>
      <xdr:row>27</xdr:row>
      <xdr:rowOff>190500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opLeftCell="D52" zoomScaleNormal="100" workbookViewId="0">
      <selection activeCell="N18" sqref="N18"/>
    </sheetView>
  </sheetViews>
  <sheetFormatPr defaultRowHeight="16.2" x14ac:dyDescent="0.3"/>
  <cols>
    <col min="1" max="1" width="5.33203125" style="1" customWidth="1"/>
    <col min="2" max="2" width="5.44140625" style="1" customWidth="1"/>
    <col min="3" max="3" width="8.6640625" style="1" customWidth="1"/>
    <col min="4" max="4" width="29.77734375" style="1" customWidth="1"/>
    <col min="5" max="5" width="22" style="1" customWidth="1"/>
    <col min="6" max="6" width="5.21875" style="1" customWidth="1"/>
    <col min="7" max="7" width="14.77734375" style="1" customWidth="1"/>
    <col min="8" max="8" width="38.21875" style="1" bestFit="1" customWidth="1"/>
    <col min="9" max="9" width="9" style="1"/>
    <col min="12" max="12" width="16.109375" bestFit="1" customWidth="1"/>
    <col min="13" max="13" width="9" style="1"/>
    <col min="16" max="16" width="27.21875" bestFit="1" customWidth="1"/>
  </cols>
  <sheetData>
    <row r="1" spans="1:13" ht="41.25" customHeight="1" thickBot="1" x14ac:dyDescent="0.35">
      <c r="A1" s="4" t="s">
        <v>0</v>
      </c>
      <c r="B1" s="5" t="s">
        <v>2</v>
      </c>
      <c r="C1" s="5" t="s">
        <v>1</v>
      </c>
      <c r="D1" s="5" t="s">
        <v>4</v>
      </c>
      <c r="E1" s="5" t="s">
        <v>5</v>
      </c>
      <c r="F1" s="37" t="s">
        <v>3</v>
      </c>
      <c r="G1" s="38"/>
      <c r="M1" s="1" t="s">
        <v>283</v>
      </c>
    </row>
    <row r="2" spans="1:13" ht="22.5" customHeight="1" x14ac:dyDescent="0.3">
      <c r="A2" s="6">
        <v>2</v>
      </c>
      <c r="B2" s="7">
        <v>19</v>
      </c>
      <c r="C2" s="7" t="s">
        <v>67</v>
      </c>
      <c r="D2" s="36" t="s">
        <v>355</v>
      </c>
      <c r="E2" s="7" t="s">
        <v>356</v>
      </c>
      <c r="F2" s="7">
        <v>1</v>
      </c>
      <c r="G2" s="11" t="str">
        <f>IF(F2=1,$L$2,IF(F2=2,$L$3,IF(F2=3,$L$4,IF(F2=4,$L$5,IF(F2=5,$L$6,IF(F2=6,$L$7,IF(F2=7,$L$8,IF(F2=8,$L$9,IF(F2=9,$L$10,"")))))))))</f>
        <v>高中職免試入學</v>
      </c>
      <c r="H2" s="1" t="s">
        <v>29</v>
      </c>
      <c r="I2" s="1">
        <f>COUNTIF($D$2:$D$176,H2)</f>
        <v>4</v>
      </c>
      <c r="K2" s="2">
        <v>1</v>
      </c>
      <c r="L2" s="2" t="s">
        <v>6</v>
      </c>
      <c r="M2" s="16">
        <f>COUNTIF(F2:F133,1)</f>
        <v>51</v>
      </c>
    </row>
    <row r="3" spans="1:13" ht="22.5" customHeight="1" x14ac:dyDescent="0.3">
      <c r="A3" s="8">
        <v>3</v>
      </c>
      <c r="B3" s="3">
        <v>12</v>
      </c>
      <c r="C3" s="3" t="s">
        <v>89</v>
      </c>
      <c r="D3" s="3" t="s">
        <v>19</v>
      </c>
      <c r="E3" s="3" t="s">
        <v>280</v>
      </c>
      <c r="F3" s="3">
        <v>3</v>
      </c>
      <c r="G3" s="12" t="str">
        <f>IF(F3=1,$L$2,IF(F3=2,$L$3,IF(F3=3,$L$4,IF(F3=4,$L$5,IF(F3=5,$L$6,IF(F3=6,$L$7,IF(F3=7,$L$8,IF(F3=8,$L$9,IF(F3=9,$L$10,"")))))))))</f>
        <v>實用技能學程</v>
      </c>
      <c r="H3" s="1" t="s">
        <v>18</v>
      </c>
      <c r="I3" s="1">
        <f t="shared" ref="I3:I26" si="0">COUNTIF($D$2:$D$176,H3)</f>
        <v>24</v>
      </c>
      <c r="K3" s="2">
        <v>2</v>
      </c>
      <c r="L3" s="2" t="s">
        <v>8</v>
      </c>
      <c r="M3" s="16">
        <f>COUNTIF(F2:F133,2)</f>
        <v>22</v>
      </c>
    </row>
    <row r="4" spans="1:13" ht="22.5" customHeight="1" x14ac:dyDescent="0.3">
      <c r="A4" s="8">
        <v>3</v>
      </c>
      <c r="B4" s="3">
        <v>22</v>
      </c>
      <c r="C4" s="3" t="s">
        <v>99</v>
      </c>
      <c r="D4" s="3" t="s">
        <v>15</v>
      </c>
      <c r="E4" s="3" t="s">
        <v>288</v>
      </c>
      <c r="F4" s="3">
        <v>5</v>
      </c>
      <c r="G4" s="12" t="str">
        <f>IF(F4=1,$L$2,IF(F4=2,$L$3,IF(F4=3,$L$4,IF(F4=4,$L$5,IF(F4=5,$L$6,IF(F4=6,$L$7,IF(F4=7,$L$8,IF(F4=8,$L$9,IF(F4=9,$L$10,"")))))))))</f>
        <v>五專優免</v>
      </c>
      <c r="H4" s="1" t="s">
        <v>19</v>
      </c>
      <c r="I4" s="1">
        <f t="shared" si="0"/>
        <v>12</v>
      </c>
      <c r="K4" s="2">
        <v>3</v>
      </c>
      <c r="L4" s="2" t="s">
        <v>9</v>
      </c>
      <c r="M4" s="16">
        <f>COUNTIF(F2:F133,3)</f>
        <v>5</v>
      </c>
    </row>
    <row r="5" spans="1:13" ht="22.5" customHeight="1" x14ac:dyDescent="0.3">
      <c r="A5" s="8">
        <v>4</v>
      </c>
      <c r="B5" s="3">
        <v>19</v>
      </c>
      <c r="C5" s="3" t="s">
        <v>125</v>
      </c>
      <c r="D5" s="36" t="s">
        <v>15</v>
      </c>
      <c r="E5" s="3" t="s">
        <v>290</v>
      </c>
      <c r="F5" s="3">
        <v>5</v>
      </c>
      <c r="G5" s="12" t="str">
        <f>IF(F5=1,$L$2,IF(F5=2,$L$3,IF(F5=3,$L$4,IF(F5=4,$L$5,IF(F5=5,$L$6,IF(F5=6,$L$7,IF(F5=7,$L$8,IF(F5=8,$L$9,IF(F5=9,$L$10,"")))))))))</f>
        <v>五專優免</v>
      </c>
      <c r="H5" s="1" t="s">
        <v>20</v>
      </c>
      <c r="I5" s="1">
        <f t="shared" si="0"/>
        <v>12</v>
      </c>
      <c r="K5" s="2">
        <v>4</v>
      </c>
      <c r="L5" s="2" t="s">
        <v>7</v>
      </c>
      <c r="M5" s="16">
        <f>COUNTIF(F2:F133,4)</f>
        <v>0</v>
      </c>
    </row>
    <row r="6" spans="1:13" ht="22.5" customHeight="1" x14ac:dyDescent="0.3">
      <c r="A6" s="8">
        <v>5</v>
      </c>
      <c r="B6" s="3">
        <v>23</v>
      </c>
      <c r="C6" s="3" t="s">
        <v>156</v>
      </c>
      <c r="D6" s="3" t="s">
        <v>279</v>
      </c>
      <c r="E6" s="3" t="s">
        <v>326</v>
      </c>
      <c r="F6" s="3">
        <v>8</v>
      </c>
      <c r="G6" s="12" t="str">
        <f>IF(F6=1,$L$2,IF(F6=2,$L$3,IF(F6=3,$L$4,IF(F6=4,$L$5,IF(F6=5,$L$6,IF(F6=6,$L$7,IF(F6=7,$L$8,IF(F6=8,$L$9,IF(F6=9,$L$10,"")))))))))</f>
        <v>私校獨招</v>
      </c>
      <c r="H6" s="1" t="s">
        <v>30</v>
      </c>
      <c r="I6" s="1">
        <f t="shared" si="0"/>
        <v>2</v>
      </c>
      <c r="K6" s="2">
        <v>5</v>
      </c>
      <c r="L6" s="2" t="s">
        <v>10</v>
      </c>
      <c r="M6" s="16">
        <f>COUNTIF(F2:F133,5)</f>
        <v>10</v>
      </c>
    </row>
    <row r="7" spans="1:13" ht="22.5" customHeight="1" x14ac:dyDescent="0.3">
      <c r="A7" s="8">
        <v>2</v>
      </c>
      <c r="B7" s="3">
        <v>25</v>
      </c>
      <c r="C7" s="3" t="s">
        <v>73</v>
      </c>
      <c r="D7" s="43" t="s">
        <v>31</v>
      </c>
      <c r="E7" s="3" t="s">
        <v>287</v>
      </c>
      <c r="F7" s="3">
        <v>5</v>
      </c>
      <c r="G7" s="12" t="str">
        <f>IF(F7=1,$L$2,IF(F7=2,$L$3,IF(F7=3,$L$4,IF(F7=4,$L$5,IF(F7=5,$L$6,IF(F7=6,$L$7,IF(F7=7,$L$8,IF(F7=8,$L$9,IF(F7=9,$L$10,"")))))))))</f>
        <v>五專優免</v>
      </c>
      <c r="H7" s="1" t="s">
        <v>17</v>
      </c>
      <c r="I7" s="1">
        <f t="shared" si="0"/>
        <v>3</v>
      </c>
      <c r="K7" s="2">
        <v>6</v>
      </c>
      <c r="L7" s="2" t="s">
        <v>11</v>
      </c>
      <c r="M7" s="16">
        <f>COUNTIF(F2:F133,6)</f>
        <v>0</v>
      </c>
    </row>
    <row r="8" spans="1:13" ht="22.5" customHeight="1" x14ac:dyDescent="0.3">
      <c r="A8" s="8">
        <v>4</v>
      </c>
      <c r="B8" s="3">
        <v>13</v>
      </c>
      <c r="C8" s="3" t="s">
        <v>120</v>
      </c>
      <c r="D8" s="41" t="s">
        <v>31</v>
      </c>
      <c r="E8" s="3" t="s">
        <v>289</v>
      </c>
      <c r="F8" s="3">
        <v>5</v>
      </c>
      <c r="G8" s="12" t="str">
        <f>IF(F8=1,$L$2,IF(F8=2,$L$3,IF(F8=3,$L$4,IF(F8=4,$L$5,IF(F8=5,$L$6,IF(F8=6,$L$7,IF(F8=7,$L$8,IF(F8=8,$L$9,IF(F8=9,$L$10,"")))))))))</f>
        <v>五專優免</v>
      </c>
      <c r="H8" s="1" t="s">
        <v>21</v>
      </c>
      <c r="I8" s="1">
        <f t="shared" si="0"/>
        <v>5</v>
      </c>
      <c r="K8" s="2">
        <v>7</v>
      </c>
      <c r="L8" s="2" t="s">
        <v>12</v>
      </c>
      <c r="M8" s="16">
        <f>COUNTIF(F2:F133,7)</f>
        <v>3</v>
      </c>
    </row>
    <row r="9" spans="1:13" ht="22.5" customHeight="1" x14ac:dyDescent="0.3">
      <c r="A9" s="8">
        <v>4</v>
      </c>
      <c r="B9" s="3">
        <v>18</v>
      </c>
      <c r="C9" s="3" t="s">
        <v>124</v>
      </c>
      <c r="D9" s="3" t="s">
        <v>279</v>
      </c>
      <c r="E9" s="3" t="s">
        <v>322</v>
      </c>
      <c r="F9" s="22">
        <v>8</v>
      </c>
      <c r="G9" s="12" t="str">
        <f>IF(F9=1,$L$2,IF(F9=2,$L$3,IF(F9=3,$L$4,IF(F9=4,$L$5,IF(F9=5,$L$6,IF(F9=6,$L$7,IF(F9=7,$L$8,IF(F9=8,$L$9,IF(F9=9,$L$10,"")))))))))</f>
        <v>私校獨招</v>
      </c>
      <c r="H9" s="1" t="s">
        <v>355</v>
      </c>
      <c r="I9" s="1">
        <f t="shared" si="0"/>
        <v>7</v>
      </c>
      <c r="K9" s="2">
        <v>8</v>
      </c>
      <c r="L9" s="2" t="s">
        <v>13</v>
      </c>
      <c r="M9" s="16">
        <f>COUNTIF(F2:F133,8)</f>
        <v>21</v>
      </c>
    </row>
    <row r="10" spans="1:13" ht="22.5" customHeight="1" x14ac:dyDescent="0.3">
      <c r="A10" s="8">
        <v>4</v>
      </c>
      <c r="B10" s="3">
        <v>9</v>
      </c>
      <c r="C10" s="3" t="s">
        <v>116</v>
      </c>
      <c r="D10" s="36" t="s">
        <v>19</v>
      </c>
      <c r="E10" s="3" t="s">
        <v>274</v>
      </c>
      <c r="F10" s="3">
        <v>7</v>
      </c>
      <c r="G10" s="12" t="str">
        <f>IF(F10=1,$L$2,IF(F10=2,$L$3,IF(F10=3,$L$4,IF(F10=4,$L$5,IF(F10=5,$L$6,IF(F10=6,$L$7,IF(F10=7,$L$8,IF(F10=8,$L$9,IF(F10=9,$L$10,"")))))))))</f>
        <v>適性安置</v>
      </c>
      <c r="H10" s="1" t="s">
        <v>23</v>
      </c>
      <c r="I10" s="1">
        <f t="shared" si="0"/>
        <v>1</v>
      </c>
      <c r="K10" s="2">
        <v>9</v>
      </c>
      <c r="L10" s="2" t="s">
        <v>14</v>
      </c>
      <c r="M10" s="16">
        <f>COUNTIF(F2:F133,9)</f>
        <v>2</v>
      </c>
    </row>
    <row r="11" spans="1:13" ht="22.5" customHeight="1" x14ac:dyDescent="0.3">
      <c r="A11" s="8">
        <v>5</v>
      </c>
      <c r="B11" s="3">
        <v>13</v>
      </c>
      <c r="C11" s="3" t="s">
        <v>147</v>
      </c>
      <c r="D11" s="3" t="s">
        <v>19</v>
      </c>
      <c r="E11" s="3" t="s">
        <v>282</v>
      </c>
      <c r="F11" s="3">
        <v>3</v>
      </c>
      <c r="G11" s="12" t="str">
        <f>IF(F11=1,$L$2,IF(F11=2,$L$3,IF(F11=3,$L$4,IF(F11=4,$L$5,IF(F11=5,$L$6,IF(F11=6,$L$7,IF(F11=7,$L$8,IF(F11=8,$L$9,IF(F11=9,$L$10,"")))))))))</f>
        <v>實用技能學程</v>
      </c>
      <c r="H11" s="1" t="s">
        <v>24</v>
      </c>
      <c r="I11" s="1">
        <f t="shared" si="0"/>
        <v>0</v>
      </c>
      <c r="K11" s="2">
        <v>10</v>
      </c>
      <c r="L11" s="2" t="s">
        <v>328</v>
      </c>
      <c r="M11" s="16">
        <f>COUNTIF(F2:F133,10)</f>
        <v>2</v>
      </c>
    </row>
    <row r="12" spans="1:13" ht="22.5" customHeight="1" x14ac:dyDescent="0.3">
      <c r="A12" s="8">
        <v>2</v>
      </c>
      <c r="B12" s="3">
        <v>4</v>
      </c>
      <c r="C12" s="3" t="s">
        <v>54</v>
      </c>
      <c r="D12" s="3" t="s">
        <v>277</v>
      </c>
      <c r="E12" s="3" t="s">
        <v>319</v>
      </c>
      <c r="F12" s="22">
        <v>8</v>
      </c>
      <c r="G12" s="12" t="str">
        <f>IF(F12=1,$L$2,IF(F12=2,$L$3,IF(F12=3,$L$4,IF(F12=4,$L$5,IF(F12=5,$L$6,IF(F12=6,$L$7,IF(F12=7,$L$8,IF(F12=8,$L$9,IF(F12=9,$L$10,"")))))))))</f>
        <v>私校獨招</v>
      </c>
      <c r="H12" s="1" t="s">
        <v>25</v>
      </c>
      <c r="I12" s="1">
        <f t="shared" si="0"/>
        <v>1</v>
      </c>
    </row>
    <row r="13" spans="1:13" ht="22.5" customHeight="1" x14ac:dyDescent="0.3">
      <c r="A13" s="8">
        <v>2</v>
      </c>
      <c r="B13" s="3">
        <v>17</v>
      </c>
      <c r="C13" s="3" t="s">
        <v>65</v>
      </c>
      <c r="D13" s="36" t="s">
        <v>18</v>
      </c>
      <c r="E13" s="3" t="s">
        <v>354</v>
      </c>
      <c r="F13" s="3">
        <v>2</v>
      </c>
      <c r="G13" s="12" t="str">
        <f>IF(F13=1,$L$2,IF(F13=2,$L$3,IF(F13=3,$L$4,IF(F13=4,$L$5,IF(F13=5,$L$6,IF(F13=6,$L$7,IF(F13=7,$L$8,IF(F13=8,$L$9,IF(F13=9,$L$10,"")))))))))</f>
        <v>學區完全免試</v>
      </c>
      <c r="H13" s="1" t="s">
        <v>26</v>
      </c>
      <c r="I13" s="1">
        <f t="shared" si="0"/>
        <v>1</v>
      </c>
    </row>
    <row r="14" spans="1:13" ht="22.5" customHeight="1" x14ac:dyDescent="0.3">
      <c r="A14" s="8">
        <v>2</v>
      </c>
      <c r="B14" s="3">
        <v>21</v>
      </c>
      <c r="C14" s="3" t="s">
        <v>69</v>
      </c>
      <c r="D14" s="3" t="s">
        <v>18</v>
      </c>
      <c r="E14" s="3" t="s">
        <v>357</v>
      </c>
      <c r="F14" s="3">
        <v>2</v>
      </c>
      <c r="G14" s="12" t="str">
        <f>IF(F14=1,$L$2,IF(F14=2,$L$3,IF(F14=3,$L$4,IF(F14=4,$L$5,IF(F14=5,$L$6,IF(F14=6,$L$7,IF(F14=7,$L$8,IF(F14=8,$L$9,IF(F14=9,$L$10,"")))))))))</f>
        <v>學區完全免試</v>
      </c>
      <c r="H14" s="1" t="s">
        <v>27</v>
      </c>
      <c r="I14" s="1">
        <f t="shared" si="0"/>
        <v>0</v>
      </c>
    </row>
    <row r="15" spans="1:13" ht="22.5" customHeight="1" x14ac:dyDescent="0.3">
      <c r="A15" s="8">
        <v>2</v>
      </c>
      <c r="B15" s="3">
        <v>23</v>
      </c>
      <c r="C15" s="3" t="s">
        <v>71</v>
      </c>
      <c r="D15" s="36" t="s">
        <v>355</v>
      </c>
      <c r="E15" s="3" t="s">
        <v>357</v>
      </c>
      <c r="F15" s="3">
        <v>1</v>
      </c>
      <c r="G15" s="12" t="str">
        <f>IF(F15=1,$L$2,IF(F15=2,$L$3,IF(F15=3,$L$4,IF(F15=4,$L$5,IF(F15=5,$L$6,IF(F15=6,$L$7,IF(F15=7,$L$8,IF(F15=8,$L$9,IF(F15=9,$L$10,"")))))))))</f>
        <v>高中職免試入學</v>
      </c>
      <c r="H15" s="1" t="s">
        <v>28</v>
      </c>
      <c r="I15" s="1">
        <f t="shared" si="0"/>
        <v>0</v>
      </c>
    </row>
    <row r="16" spans="1:13" ht="22.5" customHeight="1" x14ac:dyDescent="0.3">
      <c r="A16" s="8">
        <v>5</v>
      </c>
      <c r="B16" s="3">
        <v>16</v>
      </c>
      <c r="C16" s="3" t="s">
        <v>150</v>
      </c>
      <c r="D16" s="3" t="s">
        <v>18</v>
      </c>
      <c r="E16" s="3" t="s">
        <v>357</v>
      </c>
      <c r="F16" s="3">
        <v>2</v>
      </c>
      <c r="G16" s="12" t="str">
        <f>IF(F16=1,$L$2,IF(F16=2,$L$3,IF(F16=3,$L$4,IF(F16=4,$L$5,IF(F16=5,$L$6,IF(F16=6,$L$7,IF(F16=7,$L$8,IF(F16=8,$L$9,IF(F16=9,$L$10,"")))))))))</f>
        <v>學區完全免試</v>
      </c>
      <c r="H16" s="1" t="s">
        <v>15</v>
      </c>
      <c r="I16" s="1">
        <f t="shared" si="0"/>
        <v>4</v>
      </c>
    </row>
    <row r="17" spans="1:9" ht="22.5" customHeight="1" x14ac:dyDescent="0.3">
      <c r="A17" s="8">
        <v>1</v>
      </c>
      <c r="B17" s="3">
        <v>16</v>
      </c>
      <c r="C17" s="3" t="s">
        <v>47</v>
      </c>
      <c r="D17" s="3" t="s">
        <v>341</v>
      </c>
      <c r="E17" s="3" t="s">
        <v>342</v>
      </c>
      <c r="F17" s="3">
        <v>1</v>
      </c>
      <c r="G17" s="12" t="str">
        <f>IF(F17=1,$L$2,IF(F17=2,$L$3,IF(F17=3,$L$4,IF(F17=4,$L$5,IF(F17=5,$L$6,IF(F17=6,$L$7,IF(F17=7,$L$8,IF(F17=8,$L$9,IF(F17=9,$L$10,"")))))))))</f>
        <v>高中職免試入學</v>
      </c>
      <c r="H17" s="1" t="s">
        <v>16</v>
      </c>
      <c r="I17" s="1">
        <f t="shared" si="0"/>
        <v>1</v>
      </c>
    </row>
    <row r="18" spans="1:9" ht="22.5" customHeight="1" x14ac:dyDescent="0.3">
      <c r="A18" s="8">
        <v>4</v>
      </c>
      <c r="B18" s="3">
        <v>2</v>
      </c>
      <c r="C18" s="3" t="s">
        <v>109</v>
      </c>
      <c r="D18" s="3" t="s">
        <v>18</v>
      </c>
      <c r="E18" s="3" t="s">
        <v>373</v>
      </c>
      <c r="F18" s="3">
        <v>2</v>
      </c>
      <c r="G18" s="12" t="str">
        <f>IF(F18=1,$L$2,IF(F18=2,$L$3,IF(F18=3,$L$4,IF(F18=4,$L$5,IF(F18=5,$L$6,IF(F18=6,$L$7,IF(F18=7,$L$8,IF(F18=8,$L$9,IF(F18=9,$L$10,"")))))))))</f>
        <v>學區完全免試</v>
      </c>
      <c r="H18" s="14" t="s">
        <v>31</v>
      </c>
      <c r="I18" s="1">
        <f t="shared" si="0"/>
        <v>5</v>
      </c>
    </row>
    <row r="19" spans="1:9" ht="22.5" customHeight="1" x14ac:dyDescent="0.3">
      <c r="A19" s="8">
        <v>4</v>
      </c>
      <c r="B19" s="3">
        <v>10</v>
      </c>
      <c r="C19" s="3" t="s">
        <v>117</v>
      </c>
      <c r="D19" s="36" t="s">
        <v>18</v>
      </c>
      <c r="E19" s="3" t="s">
        <v>373</v>
      </c>
      <c r="F19" s="3">
        <v>2</v>
      </c>
      <c r="G19" s="12" t="str">
        <f>IF(F19=1,$L$2,IF(F19=2,$L$3,IF(F19=3,$L$4,IF(F19=4,$L$5,IF(F19=5,$L$6,IF(F19=6,$L$7,IF(F19=7,$L$8,IF(F19=8,$L$9,IF(F19=9,$L$10,"")))))))))</f>
        <v>學區完全免試</v>
      </c>
      <c r="H19" s="1" t="s">
        <v>277</v>
      </c>
      <c r="I19" s="1">
        <f t="shared" si="0"/>
        <v>23</v>
      </c>
    </row>
    <row r="20" spans="1:9" ht="22.5" customHeight="1" thickBot="1" x14ac:dyDescent="0.35">
      <c r="A20" s="9">
        <v>5</v>
      </c>
      <c r="B20" s="10">
        <v>24</v>
      </c>
      <c r="C20" s="10" t="s">
        <v>157</v>
      </c>
      <c r="D20" s="10" t="s">
        <v>18</v>
      </c>
      <c r="E20" s="10" t="s">
        <v>373</v>
      </c>
      <c r="F20" s="10">
        <v>2</v>
      </c>
      <c r="G20" s="13" t="str">
        <f>IF(F20=1,$L$2,IF(F20=2,$L$3,IF(F20=3,$L$4,IF(F20=4,$L$5,IF(F20=5,$L$6,IF(F20=6,$L$7,IF(F20=7,$L$8,IF(F20=8,$L$9,IF(F20=9,$L$10,"")))))))))</f>
        <v>學區完全免試</v>
      </c>
      <c r="H20" s="1" t="s">
        <v>284</v>
      </c>
      <c r="I20" s="1">
        <f t="shared" si="0"/>
        <v>1</v>
      </c>
    </row>
    <row r="21" spans="1:9" ht="22.5" customHeight="1" x14ac:dyDescent="0.3">
      <c r="A21" s="32">
        <v>5</v>
      </c>
      <c r="B21" s="31">
        <v>28</v>
      </c>
      <c r="C21" s="31" t="s">
        <v>161</v>
      </c>
      <c r="D21" s="36" t="s">
        <v>18</v>
      </c>
      <c r="E21" s="31" t="s">
        <v>373</v>
      </c>
      <c r="F21" s="31">
        <v>2</v>
      </c>
      <c r="G21" s="33" t="str">
        <f>IF(F21=1,$L$2,IF(F21=2,$L$3,IF(F21=3,$L$4,IF(F21=4,$L$5,IF(F21=5,$L$6,IF(F21=6,$L$7,IF(F21=7,$L$8,IF(F21=8,$L$9,IF(F21=9,$L$10,"")))))))))</f>
        <v>學區完全免試</v>
      </c>
      <c r="H21" s="1" t="s">
        <v>327</v>
      </c>
      <c r="I21" s="1">
        <f t="shared" si="0"/>
        <v>4</v>
      </c>
    </row>
    <row r="22" spans="1:9" ht="22.5" customHeight="1" x14ac:dyDescent="0.3">
      <c r="A22" s="3">
        <v>2</v>
      </c>
      <c r="B22" s="3">
        <v>18</v>
      </c>
      <c r="C22" s="3" t="s">
        <v>66</v>
      </c>
      <c r="D22" s="3" t="s">
        <v>277</v>
      </c>
      <c r="E22" s="3" t="s">
        <v>317</v>
      </c>
      <c r="F22" s="22">
        <v>8</v>
      </c>
      <c r="G22" s="3" t="str">
        <f>IF(F22=1,$L$2,IF(F22=2,$L$3,IF(F22=3,$L$4,IF(F22=4,$L$5,IF(F22=5,$L$6,IF(F22=6,$L$7,IF(F22=7,$L$8,IF(F22=8,$L$9,IF(F22=9,$L$10,"")))))))))</f>
        <v>私校獨招</v>
      </c>
      <c r="H22" s="1" t="s">
        <v>334</v>
      </c>
      <c r="I22" s="1">
        <f t="shared" si="0"/>
        <v>1</v>
      </c>
    </row>
    <row r="23" spans="1:9" ht="22.5" customHeight="1" x14ac:dyDescent="0.3">
      <c r="A23" s="32">
        <v>2</v>
      </c>
      <c r="B23" s="31">
        <v>26</v>
      </c>
      <c r="C23" s="31" t="s">
        <v>74</v>
      </c>
      <c r="D23" s="31" t="s">
        <v>277</v>
      </c>
      <c r="E23" s="31" t="s">
        <v>317</v>
      </c>
      <c r="F23" s="34">
        <v>8</v>
      </c>
      <c r="G23" s="33" t="str">
        <f>IF(F23=1,$L$2,IF(F23=2,$L$3,IF(F23=3,$L$4,IF(F23=4,$L$5,IF(F23=5,$L$6,IF(F23=6,$L$7,IF(F23=7,$L$8,IF(F23=8,$L$9,IF(F23=9,$L$10,"")))))))))</f>
        <v>私校獨招</v>
      </c>
      <c r="H23" s="1" t="s">
        <v>336</v>
      </c>
      <c r="I23" s="1">
        <f t="shared" si="0"/>
        <v>1</v>
      </c>
    </row>
    <row r="24" spans="1:9" ht="22.5" customHeight="1" x14ac:dyDescent="0.3">
      <c r="A24" s="8">
        <v>4</v>
      </c>
      <c r="B24" s="3">
        <v>21</v>
      </c>
      <c r="C24" s="3" t="s">
        <v>127</v>
      </c>
      <c r="D24" s="36" t="s">
        <v>279</v>
      </c>
      <c r="E24" s="3" t="s">
        <v>317</v>
      </c>
      <c r="F24" s="22">
        <v>8</v>
      </c>
      <c r="G24" s="12" t="str">
        <f>IF(F24=1,$L$2,IF(F24=2,$L$3,IF(F24=3,$L$4,IF(F24=4,$L$5,IF(F24=5,$L$6,IF(F24=6,$L$7,IF(F24=7,$L$8,IF(F24=8,$L$9,IF(F24=9,$L$10,"")))))))))</f>
        <v>私校獨招</v>
      </c>
      <c r="H24" s="1" t="s">
        <v>337</v>
      </c>
      <c r="I24" s="1">
        <f t="shared" si="0"/>
        <v>2</v>
      </c>
    </row>
    <row r="25" spans="1:9" ht="22.5" customHeight="1" x14ac:dyDescent="0.3">
      <c r="A25" s="8">
        <v>3</v>
      </c>
      <c r="B25" s="3">
        <v>17</v>
      </c>
      <c r="C25" s="3" t="s">
        <v>94</v>
      </c>
      <c r="D25" s="3" t="s">
        <v>277</v>
      </c>
      <c r="E25" s="3" t="s">
        <v>329</v>
      </c>
      <c r="F25" s="23">
        <v>8</v>
      </c>
      <c r="G25" s="12" t="str">
        <f>IF(F25=1,$L$2,IF(F25=2,$L$3,IF(F25=3,$L$4,IF(F25=4,$L$5,IF(F25=5,$L$6,IF(F25=6,$L$7,IF(F25=7,$L$8,IF(F25=8,$L$9,IF(F25=9,$L$10,"")))))))))</f>
        <v>私校獨招</v>
      </c>
      <c r="H25" s="1" t="s">
        <v>347</v>
      </c>
      <c r="I25" s="1">
        <f t="shared" si="0"/>
        <v>7</v>
      </c>
    </row>
    <row r="26" spans="1:9" ht="22.5" customHeight="1" x14ac:dyDescent="0.3">
      <c r="A26" s="8">
        <v>3</v>
      </c>
      <c r="B26" s="3">
        <v>24</v>
      </c>
      <c r="C26" s="3" t="s">
        <v>101</v>
      </c>
      <c r="D26" s="36" t="s">
        <v>279</v>
      </c>
      <c r="E26" s="31" t="s">
        <v>329</v>
      </c>
      <c r="F26" s="3">
        <v>8</v>
      </c>
      <c r="G26" s="12" t="str">
        <f>IF(F26=1,$L$2,IF(F26=2,$L$3,IF(F26=3,$L$4,IF(F26=4,$L$5,IF(F26=5,$L$6,IF(F26=6,$L$7,IF(F26=7,$L$8,IF(F26=8,$L$9,IF(F26=9,$L$10,"")))))))))</f>
        <v>私校獨招</v>
      </c>
      <c r="H26" s="1" t="s">
        <v>367</v>
      </c>
      <c r="I26" s="1">
        <f t="shared" si="0"/>
        <v>1</v>
      </c>
    </row>
    <row r="27" spans="1:9" ht="22.5" customHeight="1" x14ac:dyDescent="0.3">
      <c r="A27" s="8">
        <v>4</v>
      </c>
      <c r="B27" s="3">
        <v>17</v>
      </c>
      <c r="C27" s="3" t="s">
        <v>123</v>
      </c>
      <c r="D27" s="3" t="s">
        <v>279</v>
      </c>
      <c r="E27" s="3" t="s">
        <v>323</v>
      </c>
      <c r="F27" s="22">
        <v>8</v>
      </c>
      <c r="G27" s="12" t="str">
        <f>IF(F27=1,$L$2,IF(F27=2,$L$3,IF(F27=3,$L$4,IF(F27=4,$L$5,IF(F27=5,$L$6,IF(F27=6,$L$7,IF(F27=7,$L$8,IF(F27=8,$L$9,IF(F27=9,$L$10,"")))))))))</f>
        <v>私校獨招</v>
      </c>
    </row>
    <row r="28" spans="1:9" ht="22.5" customHeight="1" x14ac:dyDescent="0.3">
      <c r="A28" s="8">
        <v>1</v>
      </c>
      <c r="B28" s="3">
        <v>8</v>
      </c>
      <c r="C28" s="3" t="s">
        <v>39</v>
      </c>
      <c r="D28" s="3" t="s">
        <v>334</v>
      </c>
      <c r="E28" s="3" t="s">
        <v>335</v>
      </c>
      <c r="F28" s="3">
        <v>1</v>
      </c>
      <c r="G28" s="12" t="str">
        <f>IF(F28=1,$L$2,IF(F28=2,$L$3,IF(F28=3,$L$4,IF(F28=4,$L$5,IF(F28=5,$L$6,IF(F28=6,$L$7,IF(F28=7,$L$8,IF(F28=8,$L$9,IF(F28=9,$L$10,"")))))))))</f>
        <v>高中職免試入學</v>
      </c>
    </row>
    <row r="29" spans="1:9" ht="22.5" customHeight="1" x14ac:dyDescent="0.3">
      <c r="A29" s="8">
        <v>3</v>
      </c>
      <c r="B29" s="3">
        <v>16</v>
      </c>
      <c r="C29" s="3" t="s">
        <v>93</v>
      </c>
      <c r="D29" s="36" t="s">
        <v>327</v>
      </c>
      <c r="E29" s="3" t="s">
        <v>365</v>
      </c>
      <c r="F29" s="3">
        <v>10</v>
      </c>
      <c r="G29" s="12" t="s">
        <v>328</v>
      </c>
    </row>
    <row r="30" spans="1:9" ht="22.5" customHeight="1" x14ac:dyDescent="0.3">
      <c r="A30" s="8">
        <v>4</v>
      </c>
      <c r="B30" s="3">
        <v>5</v>
      </c>
      <c r="C30" s="3" t="s">
        <v>112</v>
      </c>
      <c r="D30" s="3" t="s">
        <v>375</v>
      </c>
      <c r="E30" s="3" t="s">
        <v>376</v>
      </c>
      <c r="F30" s="3">
        <v>1</v>
      </c>
      <c r="G30" s="12" t="str">
        <f>IF(F30=1,$L$2,IF(F30=2,$L$3,IF(F30=3,$L$4,IF(F30=4,$L$5,IF(F30=5,$L$6,IF(F30=6,$L$7,IF(F30=7,$L$8,IF(F30=8,$L$9,IF(F30=9,$L$10,"")))))))))</f>
        <v>高中職免試入學</v>
      </c>
    </row>
    <row r="31" spans="1:9" ht="22.5" customHeight="1" x14ac:dyDescent="0.3">
      <c r="A31" s="8">
        <v>3</v>
      </c>
      <c r="B31" s="3">
        <v>20</v>
      </c>
      <c r="C31" s="3" t="s">
        <v>97</v>
      </c>
      <c r="D31" s="36" t="s">
        <v>368</v>
      </c>
      <c r="E31" s="3" t="s">
        <v>369</v>
      </c>
      <c r="F31" s="3">
        <v>1</v>
      </c>
      <c r="G31" s="12" t="str">
        <f>IF(F31=1,$L$2,IF(F31=2,$L$3,IF(F31=3,$L$4,IF(F31=4,$L$5,IF(F31=5,$L$6,IF(F31=6,$L$7,IF(F31=7,$L$8,IF(F31=8,$L$9,IF(F31=9,$L$10,"")))))))))</f>
        <v>高中職免試入學</v>
      </c>
    </row>
    <row r="32" spans="1:9" ht="22.5" customHeight="1" x14ac:dyDescent="0.3">
      <c r="A32" s="8">
        <v>3</v>
      </c>
      <c r="B32" s="3">
        <v>15</v>
      </c>
      <c r="C32" s="3" t="s">
        <v>92</v>
      </c>
      <c r="D32" s="3" t="s">
        <v>277</v>
      </c>
      <c r="E32" s="3" t="s">
        <v>320</v>
      </c>
      <c r="F32" s="22">
        <v>8</v>
      </c>
      <c r="G32" s="12" t="str">
        <f>IF(F32=1,$L$2,IF(F32=2,$L$3,IF(F32=3,$L$4,IF(F32=4,$L$5,IF(F32=5,$L$6,IF(F32=6,$L$7,IF(F32=7,$L$8,IF(F32=8,$L$9,IF(F32=9,$L$10,"")))))))))</f>
        <v>私校獨招</v>
      </c>
    </row>
    <row r="33" spans="1:9" ht="22.5" customHeight="1" x14ac:dyDescent="0.3">
      <c r="A33" s="8">
        <v>3</v>
      </c>
      <c r="B33" s="3">
        <v>23</v>
      </c>
      <c r="C33" s="3" t="s">
        <v>100</v>
      </c>
      <c r="D33" s="36" t="s">
        <v>279</v>
      </c>
      <c r="E33" s="3" t="s">
        <v>320</v>
      </c>
      <c r="F33" s="22">
        <v>8</v>
      </c>
      <c r="G33" s="12" t="str">
        <f>IF(F33=1,$L$2,IF(F33=2,$L$3,IF(F33=3,$L$4,IF(F33=4,$L$5,IF(F33=5,$L$6,IF(F33=6,$L$7,IF(F33=7,$L$8,IF(F33=8,$L$9,IF(F33=9,$L$10,"")))))))))</f>
        <v>私校獨招</v>
      </c>
      <c r="H33"/>
      <c r="I33"/>
    </row>
    <row r="34" spans="1:9" ht="22.5" customHeight="1" x14ac:dyDescent="0.3">
      <c r="A34" s="8">
        <v>5</v>
      </c>
      <c r="B34" s="3">
        <v>19</v>
      </c>
      <c r="C34" s="3" t="s">
        <v>152</v>
      </c>
      <c r="D34" s="3" t="s">
        <v>279</v>
      </c>
      <c r="E34" s="3" t="s">
        <v>320</v>
      </c>
      <c r="F34" s="22">
        <v>8</v>
      </c>
      <c r="G34" s="12" t="str">
        <f>IF(F34=1,$L$2,IF(F34=2,$L$3,IF(F34=3,$L$4,IF(F34=4,$L$5,IF(F34=5,$L$6,IF(F34=6,$L$7,IF(F34=7,$L$8,IF(F34=8,$L$9,IF(F34=9,$L$10,"")))))))))</f>
        <v>私校獨招</v>
      </c>
      <c r="H34"/>
      <c r="I34"/>
    </row>
    <row r="35" spans="1:9" ht="22.5" customHeight="1" x14ac:dyDescent="0.3">
      <c r="A35" s="8">
        <v>1</v>
      </c>
      <c r="B35" s="3">
        <v>4</v>
      </c>
      <c r="C35" s="3" t="s">
        <v>35</v>
      </c>
      <c r="D35" s="3" t="s">
        <v>29</v>
      </c>
      <c r="E35" s="3" t="s">
        <v>333</v>
      </c>
      <c r="F35" s="3">
        <v>1</v>
      </c>
      <c r="G35" s="12" t="str">
        <f>IF(F35=1,$L$2,IF(F35=2,$L$3,IF(F35=3,$L$4,IF(F35=4,$L$5,IF(F35=5,$L$6,IF(F35=6,$L$7,IF(F35=7,$L$8,IF(F35=8,$L$9,IF(F35=9,$L$10,"")))))))))</f>
        <v>高中職免試入學</v>
      </c>
      <c r="H35"/>
      <c r="I35"/>
    </row>
    <row r="36" spans="1:9" ht="22.5" customHeight="1" x14ac:dyDescent="0.3">
      <c r="A36" s="8">
        <v>2</v>
      </c>
      <c r="B36" s="3">
        <v>8</v>
      </c>
      <c r="C36" s="3" t="s">
        <v>57</v>
      </c>
      <c r="D36" s="3" t="s">
        <v>19</v>
      </c>
      <c r="E36" s="3" t="s">
        <v>349</v>
      </c>
      <c r="F36" s="3">
        <v>2</v>
      </c>
      <c r="G36" s="12" t="str">
        <f>IF(F36=1,$L$2,IF(F36=2,$L$3,IF(F36=3,$L$4,IF(F36=4,$L$5,IF(F36=5,$L$6,IF(F36=6,$L$7,IF(F36=7,$L$8,IF(F36=8,$L$9,IF(F36=9,$L$10,"")))))))))</f>
        <v>學區完全免試</v>
      </c>
      <c r="H36"/>
      <c r="I36"/>
    </row>
    <row r="37" spans="1:9" ht="22.5" customHeight="1" x14ac:dyDescent="0.3">
      <c r="A37" s="8">
        <v>5</v>
      </c>
      <c r="B37" s="3">
        <v>27</v>
      </c>
      <c r="C37" s="3" t="s">
        <v>160</v>
      </c>
      <c r="D37" s="36" t="s">
        <v>19</v>
      </c>
      <c r="E37" s="3" t="s">
        <v>349</v>
      </c>
      <c r="F37" s="3">
        <v>1</v>
      </c>
      <c r="G37" s="12" t="str">
        <f>IF(F37=1,$L$2,IF(F37=2,$L$3,IF(F37=3,$L$4,IF(F37=4,$L$5,IF(F37=5,$L$6,IF(F37=6,$L$7,IF(F37=7,$L$8,IF(F37=8,$L$9,IF(F37=9,$L$10,"")))))))))</f>
        <v>高中職免試入學</v>
      </c>
      <c r="H37"/>
      <c r="I37"/>
    </row>
    <row r="38" spans="1:9" ht="22.5" customHeight="1" x14ac:dyDescent="0.3">
      <c r="A38" s="8">
        <v>1</v>
      </c>
      <c r="B38" s="3">
        <v>2</v>
      </c>
      <c r="C38" s="3" t="s">
        <v>33</v>
      </c>
      <c r="D38" s="3" t="s">
        <v>25</v>
      </c>
      <c r="E38" s="3" t="s">
        <v>331</v>
      </c>
      <c r="F38" s="3">
        <v>1</v>
      </c>
      <c r="G38" s="12" t="str">
        <f>IF(F38=1,$L$2,IF(F38=2,$L$3,IF(F38=3,$L$4,IF(F38=4,$L$5,IF(F38=5,$L$6,IF(F38=6,$L$7,IF(F38=7,$L$8,IF(F38=8,$L$9,IF(F38=9,$L$10,"")))))))))</f>
        <v>高中職免試入學</v>
      </c>
      <c r="H38"/>
      <c r="I38"/>
    </row>
    <row r="39" spans="1:9" ht="22.5" customHeight="1" x14ac:dyDescent="0.3">
      <c r="A39" s="8">
        <v>1</v>
      </c>
      <c r="B39" s="3">
        <v>3</v>
      </c>
      <c r="C39" s="3" t="s">
        <v>34</v>
      </c>
      <c r="D39" s="3" t="s">
        <v>332</v>
      </c>
      <c r="E39" s="3" t="s">
        <v>331</v>
      </c>
      <c r="F39" s="3">
        <v>1</v>
      </c>
      <c r="G39" s="12" t="str">
        <f>IF(F39=1,$L$2,IF(F39=2,$L$3,IF(F39=3,$L$4,IF(F39=4,$L$5,IF(F39=5,$L$6,IF(F39=6,$L$7,IF(F39=7,$L$8,IF(F39=8,$L$9,IF(F39=9,$L$10,"")))))))))</f>
        <v>高中職免試入學</v>
      </c>
      <c r="H39"/>
      <c r="I39"/>
    </row>
    <row r="40" spans="1:9" ht="22.5" customHeight="1" x14ac:dyDescent="0.3">
      <c r="A40" s="8">
        <v>1</v>
      </c>
      <c r="B40" s="3">
        <v>7</v>
      </c>
      <c r="C40" s="3" t="s">
        <v>38</v>
      </c>
      <c r="D40" s="3" t="s">
        <v>17</v>
      </c>
      <c r="E40" s="3" t="s">
        <v>331</v>
      </c>
      <c r="F40" s="3">
        <v>1</v>
      </c>
      <c r="G40" s="12" t="str">
        <f>IF(F40=1,$L$2,IF(F40=2,$L$3,IF(F40=3,$L$4,IF(F40=4,$L$5,IF(F40=5,$L$6,IF(F40=6,$L$7,IF(F40=7,$L$8,IF(F40=8,$L$9,IF(F40=9,$L$10,"")))))))))</f>
        <v>高中職免試入學</v>
      </c>
      <c r="H40"/>
      <c r="I40"/>
    </row>
    <row r="41" spans="1:9" ht="22.5" customHeight="1" x14ac:dyDescent="0.3">
      <c r="A41" s="8">
        <v>1</v>
      </c>
      <c r="B41" s="3">
        <v>10</v>
      </c>
      <c r="C41" s="3" t="s">
        <v>41</v>
      </c>
      <c r="D41" s="36" t="s">
        <v>338</v>
      </c>
      <c r="E41" s="3" t="s">
        <v>331</v>
      </c>
      <c r="F41" s="3">
        <v>1</v>
      </c>
      <c r="G41" s="12" t="str">
        <f>IF(F41=1,$L$2,IF(F41=2,$L$3,IF(F41=3,$L$4,IF(F41=4,$L$5,IF(F41=5,$L$6,IF(F41=6,$L$7,IF(F41=7,$L$8,IF(F41=8,$L$9,IF(F41=9,$L$10,"")))))))))</f>
        <v>高中職免試入學</v>
      </c>
      <c r="H41"/>
      <c r="I41"/>
    </row>
    <row r="42" spans="1:9" ht="22.5" customHeight="1" x14ac:dyDescent="0.3">
      <c r="A42" s="8">
        <v>1</v>
      </c>
      <c r="B42" s="3">
        <v>11</v>
      </c>
      <c r="C42" s="3" t="s">
        <v>42</v>
      </c>
      <c r="D42" s="3" t="s">
        <v>339</v>
      </c>
      <c r="E42" s="3" t="s">
        <v>331</v>
      </c>
      <c r="F42" s="3">
        <v>1</v>
      </c>
      <c r="G42" s="12" t="str">
        <f>IF(F42=1,$L$2,IF(F42=2,$L$3,IF(F42=3,$L$4,IF(F42=4,$L$5,IF(F42=5,$L$6,IF(F42=6,$L$7,IF(F42=7,$L$8,IF(F42=8,$L$9,IF(F42=9,$L$10,"")))))))))</f>
        <v>高中職免試入學</v>
      </c>
      <c r="H42"/>
      <c r="I42"/>
    </row>
    <row r="43" spans="1:9" ht="22.5" customHeight="1" x14ac:dyDescent="0.3">
      <c r="A43" s="8">
        <v>1</v>
      </c>
      <c r="B43" s="3">
        <v>12</v>
      </c>
      <c r="C43" s="3" t="s">
        <v>43</v>
      </c>
      <c r="D43" s="42" t="s">
        <v>21</v>
      </c>
      <c r="E43" s="3" t="s">
        <v>331</v>
      </c>
      <c r="F43" s="3">
        <v>1</v>
      </c>
      <c r="G43" s="12" t="str">
        <f>IF(F43=1,$L$2,IF(F43=2,$L$3,IF(F43=3,$L$4,IF(F43=4,$L$5,IF(F43=5,$L$6,IF(F43=6,$L$7,IF(F43=7,$L$8,IF(F43=8,$L$9,IF(F43=9,$L$10,"")))))))))</f>
        <v>高中職免試入學</v>
      </c>
      <c r="H43"/>
      <c r="I43"/>
    </row>
    <row r="44" spans="1:9" ht="22.5" customHeight="1" x14ac:dyDescent="0.3">
      <c r="A44" s="8">
        <v>1</v>
      </c>
      <c r="B44" s="3">
        <v>13</v>
      </c>
      <c r="C44" s="3" t="s">
        <v>44</v>
      </c>
      <c r="D44" s="3" t="s">
        <v>26</v>
      </c>
      <c r="E44" s="3" t="s">
        <v>331</v>
      </c>
      <c r="F44" s="3">
        <v>1</v>
      </c>
      <c r="G44" s="12" t="str">
        <f>IF(F44=1,$L$2,IF(F44=2,$L$3,IF(F44=3,$L$4,IF(F44=4,$L$5,IF(F44=5,$L$6,IF(F44=6,$L$7,IF(F44=7,$L$8,IF(F44=8,$L$9,IF(F44=9,$L$10,"")))))))))</f>
        <v>高中職免試入學</v>
      </c>
      <c r="H44"/>
      <c r="I44"/>
    </row>
    <row r="45" spans="1:9" ht="22.5" customHeight="1" x14ac:dyDescent="0.3">
      <c r="A45" s="8">
        <v>1</v>
      </c>
      <c r="B45" s="3">
        <v>15</v>
      </c>
      <c r="C45" s="3" t="s">
        <v>46</v>
      </c>
      <c r="D45" s="3" t="s">
        <v>337</v>
      </c>
      <c r="E45" s="3" t="s">
        <v>331</v>
      </c>
      <c r="F45" s="3">
        <v>1</v>
      </c>
      <c r="G45" s="12" t="str">
        <f>IF(F45=1,$L$2,IF(F45=2,$L$3,IF(F45=3,$L$4,IF(F45=4,$L$5,IF(F45=5,$L$6,IF(F45=6,$L$7,IF(F45=7,$L$8,IF(F45=8,$L$9,IF(F45=9,$L$10,"")))))))))</f>
        <v>高中職免試入學</v>
      </c>
      <c r="H45"/>
      <c r="I45"/>
    </row>
    <row r="46" spans="1:9" ht="22.5" customHeight="1" x14ac:dyDescent="0.3">
      <c r="A46" s="8">
        <v>1</v>
      </c>
      <c r="B46" s="3">
        <v>18</v>
      </c>
      <c r="C46" s="3" t="s">
        <v>48</v>
      </c>
      <c r="D46" s="36" t="s">
        <v>332</v>
      </c>
      <c r="E46" s="3" t="s">
        <v>331</v>
      </c>
      <c r="F46" s="3">
        <v>1</v>
      </c>
      <c r="G46" s="12" t="str">
        <f>IF(F46=1,$L$2,IF(F46=2,$L$3,IF(F46=3,$L$4,IF(F46=4,$L$5,IF(F46=5,$L$6,IF(F46=6,$L$7,IF(F46=7,$L$8,IF(F46=8,$L$9,IF(F46=9,$L$10,"")))))))))</f>
        <v>高中職免試入學</v>
      </c>
      <c r="H46"/>
      <c r="I46"/>
    </row>
    <row r="47" spans="1:9" ht="22.5" customHeight="1" x14ac:dyDescent="0.3">
      <c r="A47" s="8">
        <v>2</v>
      </c>
      <c r="B47" s="3">
        <v>3</v>
      </c>
      <c r="C47" s="3" t="s">
        <v>53</v>
      </c>
      <c r="D47" s="3" t="s">
        <v>348</v>
      </c>
      <c r="E47" s="3" t="s">
        <v>331</v>
      </c>
      <c r="F47" s="3">
        <v>1</v>
      </c>
      <c r="G47" s="12" t="str">
        <f>IF(F47=1,$L$2,IF(F47=2,$L$3,IF(F47=3,$L$4,IF(F47=4,$L$5,IF(F47=5,$L$6,IF(F47=6,$L$7,IF(F47=7,$L$8,IF(F47=8,$L$9,IF(F47=9,$L$10,"")))))))))</f>
        <v>高中職免試入學</v>
      </c>
      <c r="H47"/>
      <c r="I47"/>
    </row>
    <row r="48" spans="1:9" ht="22.5" customHeight="1" thickBot="1" x14ac:dyDescent="0.35">
      <c r="A48" s="9">
        <v>2</v>
      </c>
      <c r="B48" s="10">
        <v>6</v>
      </c>
      <c r="C48" s="10" t="s">
        <v>55</v>
      </c>
      <c r="D48" s="10" t="s">
        <v>332</v>
      </c>
      <c r="E48" s="10" t="s">
        <v>331</v>
      </c>
      <c r="F48" s="10">
        <v>1</v>
      </c>
      <c r="G48" s="13" t="str">
        <f>IF(F48=1,$L$2,IF(F48=2,$L$3,IF(F48=3,$L$4,IF(F48=4,$L$5,IF(F48=5,$L$6,IF(F48=6,$L$7,IF(F48=7,$L$8,IF(F48=8,$L$9,IF(F48=9,$L$10,"")))))))))</f>
        <v>高中職免試入學</v>
      </c>
      <c r="H48"/>
      <c r="I48"/>
    </row>
    <row r="49" spans="1:9" ht="22.5" customHeight="1" x14ac:dyDescent="0.3">
      <c r="A49" s="6">
        <v>2</v>
      </c>
      <c r="B49" s="7">
        <v>16</v>
      </c>
      <c r="C49" s="7" t="s">
        <v>64</v>
      </c>
      <c r="D49" s="3" t="s">
        <v>30</v>
      </c>
      <c r="E49" s="7" t="s">
        <v>353</v>
      </c>
      <c r="F49" s="7">
        <v>1</v>
      </c>
      <c r="G49" s="11" t="str">
        <f>IF(F49=1,$L$2,IF(F49=2,$L$3,IF(F49=3,$L$4,IF(F49=4,$L$5,IF(F49=5,$L$6,IF(F49=6,$L$7,IF(F49=7,$L$8,IF(F49=8,$L$9,IF(F49=9,$L$10,"")))))))))</f>
        <v>高中職免試入學</v>
      </c>
      <c r="H49"/>
      <c r="I49"/>
    </row>
    <row r="50" spans="1:9" ht="22.5" customHeight="1" x14ac:dyDescent="0.3">
      <c r="A50" s="8">
        <v>2</v>
      </c>
      <c r="B50" s="3">
        <v>24</v>
      </c>
      <c r="C50" s="3" t="s">
        <v>72</v>
      </c>
      <c r="D50" s="3" t="s">
        <v>18</v>
      </c>
      <c r="E50" s="3" t="s">
        <v>353</v>
      </c>
      <c r="F50" s="3">
        <v>1</v>
      </c>
      <c r="G50" s="12" t="str">
        <f>IF(F50=1,$L$2,IF(F50=2,$L$3,IF(F50=3,$L$4,IF(F50=4,$L$5,IF(F50=5,$L$6,IF(F50=6,$L$7,IF(F50=7,$L$8,IF(F50=8,$L$9,IF(F50=9,$L$10,"")))))))))</f>
        <v>高中職免試入學</v>
      </c>
      <c r="H50"/>
      <c r="I50"/>
    </row>
    <row r="51" spans="1:9" ht="22.5" customHeight="1" x14ac:dyDescent="0.3">
      <c r="A51" s="8">
        <v>3</v>
      </c>
      <c r="B51" s="3">
        <v>2</v>
      </c>
      <c r="C51" s="3" t="s">
        <v>79</v>
      </c>
      <c r="D51" s="3" t="s">
        <v>18</v>
      </c>
      <c r="E51" s="3" t="s">
        <v>353</v>
      </c>
      <c r="F51" s="3">
        <v>2</v>
      </c>
      <c r="G51" s="12" t="str">
        <f>IF(F51=1,$L$2,IF(F51=2,$L$3,IF(F51=3,$L$4,IF(F51=4,$L$5,IF(F51=5,$L$6,IF(F51=6,$L$7,IF(F51=7,$L$8,IF(F51=8,$L$9,IF(F51=9,$L$10,"")))))))))</f>
        <v>學區完全免試</v>
      </c>
      <c r="H51"/>
      <c r="I51"/>
    </row>
    <row r="52" spans="1:9" ht="22.5" customHeight="1" x14ac:dyDescent="0.3">
      <c r="A52" s="8">
        <v>3</v>
      </c>
      <c r="B52" s="3">
        <v>3</v>
      </c>
      <c r="C52" s="3" t="s">
        <v>80</v>
      </c>
      <c r="D52" s="36" t="s">
        <v>18</v>
      </c>
      <c r="E52" s="3" t="s">
        <v>353</v>
      </c>
      <c r="F52" s="3">
        <v>2</v>
      </c>
      <c r="G52" s="12" t="str">
        <f>IF(F52=1,$L$2,IF(F52=2,$L$3,IF(F52=3,$L$4,IF(F52=4,$L$5,IF(F52=5,$L$6,IF(F52=6,$L$7,IF(F52=7,$L$8,IF(F52=8,$L$9,IF(F52=9,$L$10,"")))))))))</f>
        <v>學區完全免試</v>
      </c>
      <c r="H52"/>
      <c r="I52"/>
    </row>
    <row r="53" spans="1:9" ht="22.5" customHeight="1" x14ac:dyDescent="0.3">
      <c r="A53" s="8">
        <v>3</v>
      </c>
      <c r="B53" s="3">
        <v>18</v>
      </c>
      <c r="C53" s="3" t="s">
        <v>95</v>
      </c>
      <c r="D53" s="3" t="s">
        <v>366</v>
      </c>
      <c r="E53" s="3" t="s">
        <v>353</v>
      </c>
      <c r="F53" s="3">
        <v>1</v>
      </c>
      <c r="G53" s="12" t="str">
        <f>IF(F53=1,$L$2,IF(F53=2,$L$3,IF(F53=3,$L$4,IF(F53=4,$L$5,IF(F53=5,$L$6,IF(F53=6,$L$7,IF(F53=7,$L$8,IF(F53=8,$L$9,IF(F53=9,$L$10,"")))))))))</f>
        <v>高中職免試入學</v>
      </c>
      <c r="H53"/>
      <c r="I53"/>
    </row>
    <row r="54" spans="1:9" ht="22.5" customHeight="1" x14ac:dyDescent="0.3">
      <c r="A54" s="8">
        <v>3</v>
      </c>
      <c r="B54" s="3">
        <v>26</v>
      </c>
      <c r="C54" s="3" t="s">
        <v>103</v>
      </c>
      <c r="D54" s="3" t="s">
        <v>21</v>
      </c>
      <c r="E54" s="3" t="s">
        <v>353</v>
      </c>
      <c r="F54" s="3">
        <v>1</v>
      </c>
      <c r="G54" s="12" t="str">
        <f>IF(F54=1,$L$2,IF(F54=2,$L$3,IF(F54=3,$L$4,IF(F54=4,$L$5,IF(F54=5,$L$6,IF(F54=6,$L$7,IF(F54=7,$L$8,IF(F54=8,$L$9,IF(F54=9,$L$10,"")))))))))</f>
        <v>高中職免試入學</v>
      </c>
      <c r="H54"/>
      <c r="I54"/>
    </row>
    <row r="55" spans="1:9" ht="22.5" customHeight="1" x14ac:dyDescent="0.3">
      <c r="A55" s="8">
        <v>3</v>
      </c>
      <c r="B55" s="3">
        <v>27</v>
      </c>
      <c r="C55" s="3" t="s">
        <v>104</v>
      </c>
      <c r="D55" s="3" t="s">
        <v>17</v>
      </c>
      <c r="E55" s="3" t="s">
        <v>353</v>
      </c>
      <c r="F55" s="3">
        <v>1</v>
      </c>
      <c r="G55" s="12" t="str">
        <f>IF(F55=1,$L$2,IF(F55=2,$L$3,IF(F55=3,$L$4,IF(F55=4,$L$5,IF(F55=5,$L$6,IF(F55=6,$L$7,IF(F55=7,$L$8,IF(F55=8,$L$9,IF(F55=9,$L$10,"")))))))))</f>
        <v>高中職免試入學</v>
      </c>
      <c r="H55"/>
      <c r="I55"/>
    </row>
    <row r="56" spans="1:9" ht="22.5" customHeight="1" x14ac:dyDescent="0.3">
      <c r="A56" s="8">
        <v>4</v>
      </c>
      <c r="B56" s="3">
        <v>12</v>
      </c>
      <c r="C56" s="3" t="s">
        <v>119</v>
      </c>
      <c r="D56" s="3" t="s">
        <v>21</v>
      </c>
      <c r="E56" s="3" t="s">
        <v>353</v>
      </c>
      <c r="F56" s="3">
        <v>1</v>
      </c>
      <c r="G56" s="12" t="str">
        <f>IF(F56=1,$L$2,IF(F56=2,$L$3,IF(F56=3,$L$4,IF(F56=4,$L$5,IF(F56=5,$L$6,IF(F56=6,$L$7,IF(F56=7,$L$8,IF(F56=8,$L$9,IF(F56=9,$L$10,"")))))))))</f>
        <v>高中職免試入學</v>
      </c>
      <c r="H56"/>
      <c r="I56"/>
    </row>
    <row r="57" spans="1:9" ht="22.5" customHeight="1" x14ac:dyDescent="0.3">
      <c r="A57" s="8">
        <v>4</v>
      </c>
      <c r="B57" s="3">
        <v>20</v>
      </c>
      <c r="C57" s="3" t="s">
        <v>126</v>
      </c>
      <c r="D57" s="3" t="s">
        <v>18</v>
      </c>
      <c r="E57" s="3" t="s">
        <v>353</v>
      </c>
      <c r="F57" s="3">
        <v>1</v>
      </c>
      <c r="G57" s="12" t="str">
        <f>IF(F57=1,$L$2,IF(F57=2,$L$3,IF(F57=3,$L$4,IF(F57=4,$L$5,IF(F57=5,$L$6,IF(F57=6,$L$7,IF(F57=7,$L$8,IF(F57=8,$L$9,IF(F57=9,$L$10,"")))))))))</f>
        <v>高中職免試入學</v>
      </c>
      <c r="H57"/>
      <c r="I57"/>
    </row>
    <row r="58" spans="1:9" ht="22.5" customHeight="1" x14ac:dyDescent="0.3">
      <c r="A58" s="8">
        <v>4</v>
      </c>
      <c r="B58" s="3">
        <v>22</v>
      </c>
      <c r="C58" s="3" t="s">
        <v>128</v>
      </c>
      <c r="D58" s="36" t="s">
        <v>18</v>
      </c>
      <c r="E58" s="3" t="s">
        <v>353</v>
      </c>
      <c r="F58" s="3">
        <v>1</v>
      </c>
      <c r="G58" s="12" t="str">
        <f>IF(F58=1,$L$2,IF(F58=2,$L$3,IF(F58=3,$L$4,IF(F58=4,$L$5,IF(F58=5,$L$6,IF(F58=6,$L$7,IF(F58=7,$L$8,IF(F58=8,$L$9,IF(F58=9,$L$10,"")))))))))</f>
        <v>高中職免試入學</v>
      </c>
      <c r="H58"/>
      <c r="I58"/>
    </row>
    <row r="59" spans="1:9" ht="22.5" customHeight="1" x14ac:dyDescent="0.3">
      <c r="A59" s="8">
        <v>4</v>
      </c>
      <c r="B59" s="3">
        <v>25</v>
      </c>
      <c r="C59" s="3" t="s">
        <v>130</v>
      </c>
      <c r="D59" s="3" t="s">
        <v>18</v>
      </c>
      <c r="E59" s="3" t="s">
        <v>353</v>
      </c>
      <c r="F59" s="3">
        <v>1</v>
      </c>
      <c r="G59" s="12" t="str">
        <f>IF(F59=1,$L$2,IF(F59=2,$L$3,IF(F59=3,$L$4,IF(F59=4,$L$5,IF(F59=5,$L$6,IF(F59=6,$L$7,IF(F59=7,$L$8,IF(F59=8,$L$9,IF(F59=9,$L$10,"")))))))))</f>
        <v>高中職免試入學</v>
      </c>
      <c r="H59"/>
      <c r="I59"/>
    </row>
    <row r="60" spans="1:9" ht="22.5" customHeight="1" x14ac:dyDescent="0.3">
      <c r="A60" s="8">
        <v>4</v>
      </c>
      <c r="B60" s="3">
        <v>26</v>
      </c>
      <c r="C60" s="3" t="s">
        <v>131</v>
      </c>
      <c r="D60" s="3" t="s">
        <v>18</v>
      </c>
      <c r="E60" s="3" t="s">
        <v>353</v>
      </c>
      <c r="F60" s="3">
        <v>1</v>
      </c>
      <c r="G60" s="12" t="str">
        <f>IF(F60=1,$L$2,IF(F60=2,$L$3,IF(F60=3,$L$4,IF(F60=4,$L$5,IF(F60=5,$L$6,IF(F60=6,$L$7,IF(F60=7,$L$8,IF(F60=8,$L$9,IF(F60=9,$L$10,"")))))))))</f>
        <v>高中職免試入學</v>
      </c>
      <c r="H60"/>
      <c r="I60"/>
    </row>
    <row r="61" spans="1:9" ht="22.5" customHeight="1" x14ac:dyDescent="0.3">
      <c r="A61" s="8">
        <v>5</v>
      </c>
      <c r="B61" s="3">
        <v>9</v>
      </c>
      <c r="C61" s="3" t="s">
        <v>143</v>
      </c>
      <c r="D61" s="36" t="s">
        <v>17</v>
      </c>
      <c r="E61" s="3" t="s">
        <v>353</v>
      </c>
      <c r="F61" s="3">
        <v>1</v>
      </c>
      <c r="G61" s="12" t="str">
        <f>IF(F61=1,$L$2,IF(F61=2,$L$3,IF(F61=3,$L$4,IF(F61=4,$L$5,IF(F61=5,$L$6,IF(F61=6,$L$7,IF(F61=7,$L$8,IF(F61=8,$L$9,IF(F61=9,$L$10,"")))))))))</f>
        <v>高中職免試入學</v>
      </c>
      <c r="H61"/>
      <c r="I61"/>
    </row>
    <row r="62" spans="1:9" ht="22.5" customHeight="1" x14ac:dyDescent="0.3">
      <c r="A62" s="8">
        <v>5</v>
      </c>
      <c r="B62" s="3">
        <v>10</v>
      </c>
      <c r="C62" s="3" t="s">
        <v>144</v>
      </c>
      <c r="D62" s="3" t="s">
        <v>18</v>
      </c>
      <c r="E62" s="3" t="s">
        <v>353</v>
      </c>
      <c r="F62" s="3">
        <v>1</v>
      </c>
      <c r="G62" s="12" t="str">
        <f>IF(F62=1,$L$2,IF(F62=2,$L$3,IF(F62=3,$L$4,IF(F62=4,$L$5,IF(F62=5,$L$6,IF(F62=6,$L$7,IF(F62=7,$L$8,IF(F62=8,$L$9,IF(F62=9,$L$10,"")))))))))</f>
        <v>高中職免試入學</v>
      </c>
      <c r="H62"/>
      <c r="I62"/>
    </row>
    <row r="63" spans="1:9" ht="22.5" customHeight="1" x14ac:dyDescent="0.3">
      <c r="A63" s="8">
        <v>5</v>
      </c>
      <c r="B63" s="3">
        <v>12</v>
      </c>
      <c r="C63" s="3" t="s">
        <v>146</v>
      </c>
      <c r="D63" s="36" t="s">
        <v>18</v>
      </c>
      <c r="E63" s="3" t="s">
        <v>353</v>
      </c>
      <c r="F63" s="3">
        <v>2</v>
      </c>
      <c r="G63" s="12" t="str">
        <f>IF(F63=1,$L$2,IF(F63=2,$L$3,IF(F63=3,$L$4,IF(F63=4,$L$5,IF(F63=5,$L$6,IF(F63=6,$L$7,IF(F63=7,$L$8,IF(F63=8,$L$9,IF(F63=9,$L$10,"")))))))))</f>
        <v>學區完全免試</v>
      </c>
      <c r="H63"/>
      <c r="I63"/>
    </row>
    <row r="64" spans="1:9" ht="22.5" customHeight="1" x14ac:dyDescent="0.3">
      <c r="A64" s="8">
        <v>5</v>
      </c>
      <c r="B64" s="3">
        <v>20</v>
      </c>
      <c r="C64" s="3" t="s">
        <v>153</v>
      </c>
      <c r="D64" s="3" t="s">
        <v>18</v>
      </c>
      <c r="E64" s="3" t="s">
        <v>353</v>
      </c>
      <c r="F64" s="3">
        <v>2</v>
      </c>
      <c r="G64" s="12" t="str">
        <f>IF(F64=1,$L$2,IF(F64=2,$L$3,IF(F64=3,$L$4,IF(F64=4,$L$5,IF(F64=5,$L$6,IF(F64=6,$L$7,IF(F64=7,$L$8,IF(F64=8,$L$9,IF(F64=9,$L$10,"")))))))))</f>
        <v>學區完全免試</v>
      </c>
      <c r="H64"/>
      <c r="I64"/>
    </row>
    <row r="65" spans="1:9" ht="22.5" customHeight="1" x14ac:dyDescent="0.3">
      <c r="A65" s="8">
        <v>5</v>
      </c>
      <c r="B65" s="3">
        <v>21</v>
      </c>
      <c r="C65" s="3" t="s">
        <v>154</v>
      </c>
      <c r="D65" s="3" t="s">
        <v>29</v>
      </c>
      <c r="E65" s="3" t="s">
        <v>353</v>
      </c>
      <c r="F65" s="3">
        <v>1</v>
      </c>
      <c r="G65" s="12" t="str">
        <f>IF(F65=1,$L$2,IF(F65=2,$L$3,IF(F65=3,$L$4,IF(F65=4,$L$5,IF(F65=5,$L$6,IF(F65=6,$L$7,IF(F65=7,$L$8,IF(F65=8,$L$9,IF(F65=9,$L$10,"")))))))))</f>
        <v>高中職免試入學</v>
      </c>
      <c r="H65"/>
      <c r="I65"/>
    </row>
    <row r="66" spans="1:9" ht="22.5" customHeight="1" x14ac:dyDescent="0.3">
      <c r="A66" s="8">
        <v>5</v>
      </c>
      <c r="B66" s="3">
        <v>22</v>
      </c>
      <c r="C66" s="3" t="s">
        <v>155</v>
      </c>
      <c r="D66" s="41" t="s">
        <v>31</v>
      </c>
      <c r="E66" s="3" t="s">
        <v>292</v>
      </c>
      <c r="F66" s="3">
        <v>5</v>
      </c>
      <c r="G66" s="12" t="str">
        <f>IF(F66=1,$L$2,IF(F66=2,$L$3,IF(F66=3,$L$4,IF(F66=4,$L$5,IF(F66=5,$L$6,IF(F66=6,$L$7,IF(F66=7,$L$8,IF(F66=8,$L$9,IF(F66=9,$L$10,"")))))))))</f>
        <v>五專優免</v>
      </c>
      <c r="H66"/>
      <c r="I66"/>
    </row>
    <row r="67" spans="1:9" ht="22.5" customHeight="1" x14ac:dyDescent="0.3">
      <c r="A67" s="8">
        <v>5</v>
      </c>
      <c r="B67" s="3">
        <v>26</v>
      </c>
      <c r="C67" s="3" t="s">
        <v>159</v>
      </c>
      <c r="D67" s="41" t="s">
        <v>31</v>
      </c>
      <c r="E67" s="3" t="s">
        <v>292</v>
      </c>
      <c r="F67" s="3">
        <v>5</v>
      </c>
      <c r="G67" s="12" t="str">
        <f>IF(F67=1,$L$2,IF(F67=2,$L$3,IF(F67=3,$L$4,IF(F67=4,$L$5,IF(F67=5,$L$6,IF(F67=6,$L$7,IF(F67=7,$L$8,IF(F67=8,$L$9,IF(F67=9,$L$10,"")))))))))</f>
        <v>五專優免</v>
      </c>
      <c r="H67"/>
      <c r="I67"/>
    </row>
    <row r="68" spans="1:9" ht="22.5" customHeight="1" x14ac:dyDescent="0.3">
      <c r="A68" s="8">
        <v>1</v>
      </c>
      <c r="B68" s="3">
        <v>19</v>
      </c>
      <c r="C68" s="3" t="s">
        <v>49</v>
      </c>
      <c r="D68" s="3" t="s">
        <v>16</v>
      </c>
      <c r="E68" s="3" t="s">
        <v>286</v>
      </c>
      <c r="F68" s="3">
        <v>5</v>
      </c>
      <c r="G68" s="12" t="str">
        <f>IF(F68=1,$L$2,IF(F68=2,$L$3,IF(F68=3,$L$4,IF(F68=4,$L$5,IF(F68=5,$L$6,IF(F68=6,$L$7,IF(F68=7,$L$8,IF(F68=8,$L$9,IF(F68=9,$L$10,"")))))))))</f>
        <v>五專優免</v>
      </c>
      <c r="H68"/>
      <c r="I68"/>
    </row>
    <row r="69" spans="1:9" ht="22.5" customHeight="1" x14ac:dyDescent="0.3">
      <c r="A69" s="8">
        <v>3</v>
      </c>
      <c r="B69" s="3">
        <v>5</v>
      </c>
      <c r="C69" s="3" t="s">
        <v>82</v>
      </c>
      <c r="D69" s="36" t="s">
        <v>22</v>
      </c>
      <c r="E69" s="3" t="s">
        <v>275</v>
      </c>
      <c r="F69" s="3">
        <v>3</v>
      </c>
      <c r="G69" s="12" t="str">
        <f>IF(F69=1,$L$2,IF(F69=2,$L$3,IF(F69=3,$L$4,IF(F69=4,$L$5,IF(F69=5,$L$6,IF(F69=6,$L$7,IF(F69=7,$L$8,IF(F69=8,$L$9,IF(F69=9,$L$10,"")))))))))</f>
        <v>實用技能學程</v>
      </c>
      <c r="H69"/>
      <c r="I69"/>
    </row>
    <row r="70" spans="1:9" ht="22.5" customHeight="1" x14ac:dyDescent="0.3">
      <c r="A70" s="8">
        <v>3</v>
      </c>
      <c r="B70" s="3">
        <v>11</v>
      </c>
      <c r="C70" s="3" t="s">
        <v>88</v>
      </c>
      <c r="D70" s="3" t="s">
        <v>22</v>
      </c>
      <c r="E70" s="3" t="s">
        <v>276</v>
      </c>
      <c r="F70" s="3">
        <v>3</v>
      </c>
      <c r="G70" s="12" t="str">
        <f>IF(F70=1,$L$2,IF(F70=2,$L$3,IF(F70=3,$L$4,IF(F70=4,$L$5,IF(F70=5,$L$6,IF(F70=6,$L$7,IF(F70=7,$L$8,IF(F70=8,$L$9,IF(F70=9,$L$10,"")))))))))</f>
        <v>實用技能學程</v>
      </c>
      <c r="H70"/>
      <c r="I70"/>
    </row>
    <row r="71" spans="1:9" ht="22.5" customHeight="1" x14ac:dyDescent="0.3">
      <c r="A71" s="8">
        <v>2</v>
      </c>
      <c r="B71" s="3">
        <v>12</v>
      </c>
      <c r="C71" s="3" t="s">
        <v>61</v>
      </c>
      <c r="D71" s="3" t="s">
        <v>277</v>
      </c>
      <c r="E71" s="3" t="s">
        <v>316</v>
      </c>
      <c r="F71" s="22">
        <v>8</v>
      </c>
      <c r="G71" s="12" t="str">
        <f>IF(F71=1,$L$2,IF(F71=2,$L$3,IF(F71=3,$L$4,IF(F71=4,$L$5,IF(F71=5,$L$6,IF(F71=6,$L$7,IF(F71=7,$L$8,IF(F71=8,$L$9,IF(F71=9,$L$10,"")))))))))</f>
        <v>私校獨招</v>
      </c>
      <c r="H71"/>
      <c r="I71"/>
    </row>
    <row r="72" spans="1:9" ht="22.5" customHeight="1" x14ac:dyDescent="0.3">
      <c r="A72" s="8">
        <v>2</v>
      </c>
      <c r="B72" s="3">
        <v>29</v>
      </c>
      <c r="C72" s="3" t="s">
        <v>77</v>
      </c>
      <c r="D72" s="3" t="s">
        <v>19</v>
      </c>
      <c r="E72" s="3" t="s">
        <v>359</v>
      </c>
      <c r="F72" s="3">
        <v>2</v>
      </c>
      <c r="G72" s="12" t="str">
        <f>IF(F72=1,$L$2,IF(F72=2,$L$3,IF(F72=3,$L$4,IF(F72=4,$L$5,IF(F72=5,$L$6,IF(F72=6,$L$7,IF(F72=7,$L$8,IF(F72=8,$L$9,IF(F72=9,$L$10,"")))))))))</f>
        <v>學區完全免試</v>
      </c>
      <c r="H72"/>
      <c r="I72"/>
    </row>
    <row r="73" spans="1:9" ht="22.5" customHeight="1" x14ac:dyDescent="0.3">
      <c r="A73" s="8">
        <v>3</v>
      </c>
      <c r="B73" s="3">
        <v>4</v>
      </c>
      <c r="C73" s="3" t="s">
        <v>81</v>
      </c>
      <c r="D73" s="36" t="s">
        <v>20</v>
      </c>
      <c r="E73" s="3" t="s">
        <v>359</v>
      </c>
      <c r="F73" s="3">
        <v>2</v>
      </c>
      <c r="G73" s="12" t="str">
        <f>IF(F73=1,$L$2,IF(F73=2,$L$3,IF(F73=3,$L$4,IF(F73=4,$L$5,IF(F73=5,$L$6,IF(F73=6,$L$7,IF(F73=7,$L$8,IF(F73=8,$L$9,IF(F73=9,$L$10,"")))))))))</f>
        <v>學區完全免試</v>
      </c>
      <c r="H73"/>
      <c r="I73"/>
    </row>
    <row r="74" spans="1:9" ht="22.5" customHeight="1" x14ac:dyDescent="0.3">
      <c r="A74" s="3">
        <v>3</v>
      </c>
      <c r="B74" s="3">
        <v>7</v>
      </c>
      <c r="C74" s="3" t="s">
        <v>84</v>
      </c>
      <c r="D74" s="3" t="s">
        <v>20</v>
      </c>
      <c r="E74" s="3" t="s">
        <v>359</v>
      </c>
      <c r="F74" s="3">
        <v>2</v>
      </c>
      <c r="G74" s="12" t="str">
        <f>IF(F74=1,$L$2,IF(F74=2,$L$3,IF(F74=3,$L$4,IF(F74=4,$L$5,IF(F74=5,$L$6,IF(F74=6,$L$7,IF(F74=7,$L$8,IF(F74=8,$L$9,IF(F74=9,$L$10,"")))))))))</f>
        <v>學區完全免試</v>
      </c>
      <c r="H74"/>
      <c r="I74"/>
    </row>
    <row r="75" spans="1:9" ht="22.5" customHeight="1" x14ac:dyDescent="0.3">
      <c r="A75" s="32">
        <v>3</v>
      </c>
      <c r="B75" s="31">
        <v>10</v>
      </c>
      <c r="C75" s="31" t="s">
        <v>87</v>
      </c>
      <c r="D75" s="31" t="s">
        <v>363</v>
      </c>
      <c r="E75" s="31" t="s">
        <v>359</v>
      </c>
      <c r="F75" s="31">
        <v>2</v>
      </c>
      <c r="G75" s="33" t="str">
        <f>IF(F75=1,$L$2,IF(F75=2,$L$3,IF(F75=3,$L$4,IF(F75=4,$L$5,IF(F75=5,$L$6,IF(F75=6,$L$7,IF(F75=7,$L$8,IF(F75=8,$L$9,IF(F75=9,$L$10,"")))))))))</f>
        <v>學區完全免試</v>
      </c>
      <c r="H75"/>
      <c r="I75"/>
    </row>
    <row r="76" spans="1:9" ht="22.5" customHeight="1" x14ac:dyDescent="0.3">
      <c r="A76" s="8">
        <v>4</v>
      </c>
      <c r="B76" s="3">
        <v>4</v>
      </c>
      <c r="C76" s="3" t="s">
        <v>111</v>
      </c>
      <c r="D76" s="3" t="s">
        <v>18</v>
      </c>
      <c r="E76" s="3" t="s">
        <v>359</v>
      </c>
      <c r="F76" s="3">
        <v>2</v>
      </c>
      <c r="G76" s="12" t="str">
        <f>IF(F76=1,$L$2,IF(F76=2,$L$3,IF(F76=3,$L$4,IF(F76=4,$L$5,IF(F76=5,$L$6,IF(F76=6,$L$7,IF(F76=7,$L$8,IF(F76=8,$L$9,IF(F76=9,$L$10,"")))))))))</f>
        <v>學區完全免試</v>
      </c>
      <c r="H76"/>
      <c r="I76"/>
    </row>
    <row r="77" spans="1:9" ht="22.5" customHeight="1" thickBot="1" x14ac:dyDescent="0.35">
      <c r="A77" s="9">
        <v>4</v>
      </c>
      <c r="B77" s="10">
        <v>24</v>
      </c>
      <c r="C77" s="10" t="s">
        <v>129</v>
      </c>
      <c r="D77" s="10" t="s">
        <v>19</v>
      </c>
      <c r="E77" s="10" t="s">
        <v>359</v>
      </c>
      <c r="F77" s="10">
        <v>1</v>
      </c>
      <c r="G77" s="13" t="str">
        <f>IF(F77=1,$L$2,IF(F77=2,$L$3,IF(F77=3,$L$4,IF(F77=4,$L$5,IF(F77=5,$L$6,IF(F77=6,$L$7,IF(F77=7,$L$8,IF(F77=8,$L$9,IF(F77=9,$L$10,"")))))))))</f>
        <v>高中職免試入學</v>
      </c>
      <c r="H77"/>
      <c r="I77"/>
    </row>
    <row r="78" spans="1:9" ht="22.5" customHeight="1" x14ac:dyDescent="0.3">
      <c r="A78" s="32">
        <v>4</v>
      </c>
      <c r="B78" s="31">
        <v>8</v>
      </c>
      <c r="C78" s="31" t="s">
        <v>115</v>
      </c>
      <c r="D78" s="31" t="s">
        <v>355</v>
      </c>
      <c r="E78" s="31" t="s">
        <v>377</v>
      </c>
      <c r="F78" s="31">
        <v>1</v>
      </c>
      <c r="G78" s="33" t="str">
        <f>IF(F78=1,$L$2,IF(F78=2,$L$3,IF(F78=3,$L$4,IF(F78=4,$L$5,IF(F78=5,$L$6,IF(F78=6,$L$7,IF(F78=7,$L$8,IF(F78=8,$L$9,IF(F78=9,$L$10,"")))))))))</f>
        <v>高中職免試入學</v>
      </c>
      <c r="H78"/>
      <c r="I78"/>
    </row>
    <row r="79" spans="1:9" ht="22.5" customHeight="1" x14ac:dyDescent="0.3">
      <c r="A79" s="8">
        <v>1</v>
      </c>
      <c r="B79" s="3">
        <v>14</v>
      </c>
      <c r="C79" s="3" t="s">
        <v>45</v>
      </c>
      <c r="D79" s="36" t="s">
        <v>29</v>
      </c>
      <c r="E79" s="3" t="s">
        <v>340</v>
      </c>
      <c r="F79" s="3">
        <v>1</v>
      </c>
      <c r="G79" s="12" t="str">
        <f>IF(F79=1,$L$2,IF(F79=2,$L$3,IF(F79=3,$L$4,IF(F79=4,$L$5,IF(F79=5,$L$6,IF(F79=6,$L$7,IF(F79=7,$L$8,IF(F79=8,$L$9,IF(F79=9,$L$10,"")))))))))</f>
        <v>高中職免試入學</v>
      </c>
      <c r="H79"/>
      <c r="I79"/>
    </row>
    <row r="80" spans="1:9" ht="22.5" customHeight="1" x14ac:dyDescent="0.3">
      <c r="A80" s="8">
        <v>5</v>
      </c>
      <c r="B80" s="3">
        <v>5</v>
      </c>
      <c r="C80" s="3" t="s">
        <v>139</v>
      </c>
      <c r="D80" s="3" t="s">
        <v>355</v>
      </c>
      <c r="E80" s="3" t="s">
        <v>381</v>
      </c>
      <c r="F80" s="3">
        <v>1</v>
      </c>
      <c r="G80" s="12" t="str">
        <f>IF(F80=1,$L$2,IF(F80=2,$L$3,IF(F80=3,$L$4,IF(F80=4,$L$5,IF(F80=5,$L$6,IF(F80=6,$L$7,IF(F80=7,$L$8,IF(F80=8,$L$9,IF(F80=9,$L$10,"")))))))))</f>
        <v>高中職免試入學</v>
      </c>
      <c r="H80"/>
      <c r="I80"/>
    </row>
    <row r="81" spans="1:9" ht="22.5" customHeight="1" x14ac:dyDescent="0.3">
      <c r="A81" s="8">
        <v>1</v>
      </c>
      <c r="B81" s="3">
        <v>1</v>
      </c>
      <c r="C81" s="3" t="s">
        <v>32</v>
      </c>
      <c r="D81" s="36" t="s">
        <v>18</v>
      </c>
      <c r="E81" s="3" t="s">
        <v>330</v>
      </c>
      <c r="F81" s="3">
        <v>2</v>
      </c>
      <c r="G81" s="12" t="str">
        <f>IF(F81=1,$L$2,IF(F81=2,$L$3,IF(F81=3,$L$4,IF(F81=4,$L$5,IF(F81=5,$L$6,IF(F81=6,$L$7,IF(F81=7,$L$8,IF(F81=8,$L$9,IF(F81=9,$L$10,"")))))))))</f>
        <v>學區完全免試</v>
      </c>
      <c r="H81"/>
      <c r="I81"/>
    </row>
    <row r="82" spans="1:9" ht="22.5" customHeight="1" x14ac:dyDescent="0.3">
      <c r="A82" s="8">
        <v>1</v>
      </c>
      <c r="B82" s="3">
        <v>5</v>
      </c>
      <c r="C82" s="3" t="s">
        <v>36</v>
      </c>
      <c r="D82" s="3" t="s">
        <v>19</v>
      </c>
      <c r="E82" s="3" t="s">
        <v>330</v>
      </c>
      <c r="F82" s="3">
        <v>2</v>
      </c>
      <c r="G82" s="12" t="str">
        <f>IF(F82=1,$L$2,IF(F82=2,$L$3,IF(F82=3,$L$4,IF(F82=4,$L$5,IF(F82=5,$L$6,IF(F82=6,$L$7,IF(F82=7,$L$8,IF(F82=8,$L$9,IF(F82=9,$L$10,"")))))))))</f>
        <v>學區完全免試</v>
      </c>
      <c r="H82"/>
      <c r="I82"/>
    </row>
    <row r="83" spans="1:9" ht="22.5" customHeight="1" x14ac:dyDescent="0.3">
      <c r="A83" s="8">
        <v>1</v>
      </c>
      <c r="B83" s="3">
        <v>6</v>
      </c>
      <c r="C83" s="3" t="s">
        <v>37</v>
      </c>
      <c r="D83" s="3" t="s">
        <v>22</v>
      </c>
      <c r="E83" s="3" t="s">
        <v>330</v>
      </c>
      <c r="F83" s="3">
        <v>1</v>
      </c>
      <c r="G83" s="12" t="str">
        <f>IF(F83=1,$L$2,IF(F83=2,$L$3,IF(F83=3,$L$4,IF(F83=4,$L$5,IF(F83=5,$L$6,IF(F83=6,$L$7,IF(F83=7,$L$8,IF(F83=8,$L$9,IF(F83=9,$L$10,"")))))))))</f>
        <v>高中職免試入學</v>
      </c>
      <c r="H83"/>
      <c r="I83"/>
    </row>
    <row r="84" spans="1:9" ht="22.5" customHeight="1" x14ac:dyDescent="0.3">
      <c r="A84" s="8">
        <v>2</v>
      </c>
      <c r="B84" s="3">
        <v>7</v>
      </c>
      <c r="C84" s="3" t="s">
        <v>56</v>
      </c>
      <c r="D84" s="36" t="s">
        <v>20</v>
      </c>
      <c r="E84" s="3" t="s">
        <v>330</v>
      </c>
      <c r="F84" s="3">
        <v>1</v>
      </c>
      <c r="G84" s="12" t="str">
        <f>IF(F84=1,$L$2,IF(F84=2,$L$3,IF(F84=3,$L$4,IF(F84=4,$L$5,IF(F84=5,$L$6,IF(F84=6,$L$7,IF(F84=7,$L$8,IF(F84=8,$L$9,IF(F84=9,$L$10,"")))))))))</f>
        <v>高中職免試入學</v>
      </c>
      <c r="H84"/>
      <c r="I84"/>
    </row>
    <row r="85" spans="1:9" ht="22.5" customHeight="1" x14ac:dyDescent="0.3">
      <c r="A85" s="8">
        <v>3</v>
      </c>
      <c r="B85" s="3">
        <v>6</v>
      </c>
      <c r="C85" s="3" t="s">
        <v>83</v>
      </c>
      <c r="D85" s="3" t="s">
        <v>20</v>
      </c>
      <c r="E85" s="3" t="s">
        <v>361</v>
      </c>
      <c r="F85" s="3">
        <v>1</v>
      </c>
      <c r="G85" s="12" t="str">
        <f>IF(F85=1,$L$2,IF(F85=2,$L$3,IF(F85=3,$L$4,IF(F85=4,$L$5,IF(F85=5,$L$6,IF(F85=6,$L$7,IF(F85=7,$L$8,IF(F85=8,$L$9,IF(F85=9,$L$10,"")))))))))</f>
        <v>高中職免試入學</v>
      </c>
      <c r="H85"/>
      <c r="I85"/>
    </row>
    <row r="86" spans="1:9" ht="22.5" customHeight="1" x14ac:dyDescent="0.3">
      <c r="A86" s="8">
        <v>5</v>
      </c>
      <c r="B86" s="3">
        <v>1</v>
      </c>
      <c r="C86" s="3" t="s">
        <v>135</v>
      </c>
      <c r="D86" s="36" t="s">
        <v>19</v>
      </c>
      <c r="E86" s="3" t="s">
        <v>361</v>
      </c>
      <c r="F86" s="3">
        <v>1</v>
      </c>
      <c r="G86" s="12" t="str">
        <f>IF(F86=1,$L$2,IF(F86=2,$L$3,IF(F86=3,$L$4,IF(F86=4,$L$5,IF(F86=5,$L$6,IF(F86=6,$L$7,IF(F86=7,$L$8,IF(F86=8,$L$9,IF(F86=9,$L$10,"")))))))))</f>
        <v>高中職免試入學</v>
      </c>
      <c r="H86"/>
      <c r="I86"/>
    </row>
    <row r="87" spans="1:9" ht="22.5" customHeight="1" x14ac:dyDescent="0.3">
      <c r="A87" s="8">
        <v>5</v>
      </c>
      <c r="B87" s="3">
        <v>8</v>
      </c>
      <c r="C87" s="3" t="s">
        <v>142</v>
      </c>
      <c r="D87" s="3" t="s">
        <v>20</v>
      </c>
      <c r="E87" s="3" t="s">
        <v>361</v>
      </c>
      <c r="F87" s="3">
        <v>1</v>
      </c>
      <c r="G87" s="12" t="str">
        <f>IF(F87=1,$L$2,IF(F87=2,$L$3,IF(F87=3,$L$4,IF(F87=4,$L$5,IF(F87=5,$L$6,IF(F87=6,$L$7,IF(F87=7,$L$8,IF(F87=8,$L$9,IF(F87=9,$L$10,"")))))))))</f>
        <v>高中職免試入學</v>
      </c>
      <c r="H87"/>
      <c r="I87"/>
    </row>
    <row r="88" spans="1:9" ht="22.5" customHeight="1" x14ac:dyDescent="0.3">
      <c r="A88" s="8">
        <v>2</v>
      </c>
      <c r="B88" s="3">
        <v>10</v>
      </c>
      <c r="C88" s="3" t="s">
        <v>59</v>
      </c>
      <c r="D88" s="1" t="s">
        <v>19</v>
      </c>
      <c r="E88" s="3" t="s">
        <v>273</v>
      </c>
      <c r="F88" s="3">
        <v>7</v>
      </c>
      <c r="G88" s="12" t="str">
        <f>IF(F88=1,$L$2,IF(F88=2,$L$3,IF(F88=3,$L$4,IF(F88=4,$L$5,IF(F88=5,$L$6,IF(F88=6,$L$7,IF(F88=7,$L$8,IF(F88=8,$L$9,IF(F88=9,$L$10,"")))))))))</f>
        <v>適性安置</v>
      </c>
      <c r="H88"/>
      <c r="I88"/>
    </row>
    <row r="89" spans="1:9" ht="22.5" customHeight="1" x14ac:dyDescent="0.3">
      <c r="A89" s="8">
        <v>5</v>
      </c>
      <c r="B89" s="3">
        <v>30</v>
      </c>
      <c r="C89" s="3" t="s">
        <v>163</v>
      </c>
      <c r="D89" s="3" t="s">
        <v>19</v>
      </c>
      <c r="E89" s="3" t="s">
        <v>272</v>
      </c>
      <c r="F89" s="3">
        <v>7</v>
      </c>
      <c r="G89" s="12" t="str">
        <f>IF(F89=1,$L$2,IF(F89=2,$L$3,IF(F89=3,$L$4,IF(F89=4,$L$5,IF(F89=5,$L$6,IF(F89=6,$L$7,IF(F89=7,$L$8,IF(F89=8,$L$9,IF(F89=9,$L$10,"")))))))))</f>
        <v>適性安置</v>
      </c>
      <c r="H89"/>
      <c r="I89"/>
    </row>
    <row r="90" spans="1:9" ht="22.5" customHeight="1" x14ac:dyDescent="0.3">
      <c r="A90" s="8">
        <v>3</v>
      </c>
      <c r="B90" s="3">
        <v>9</v>
      </c>
      <c r="C90" s="3" t="s">
        <v>86</v>
      </c>
      <c r="D90" s="42" t="s">
        <v>20</v>
      </c>
      <c r="E90" s="3" t="s">
        <v>362</v>
      </c>
      <c r="F90" s="3">
        <v>2</v>
      </c>
      <c r="G90" s="12" t="str">
        <f>IF(F90=1,$L$2,IF(F90=2,$L$3,IF(F90=3,$L$4,IF(F90=4,$L$5,IF(F90=5,$L$6,IF(F90=6,$L$7,IF(F90=7,$L$8,IF(F90=8,$L$9,IF(F90=9,$L$10,"")))))))))</f>
        <v>學區完全免試</v>
      </c>
      <c r="H90"/>
      <c r="I90"/>
    </row>
    <row r="91" spans="1:9" ht="22.5" customHeight="1" x14ac:dyDescent="0.3">
      <c r="A91" s="8">
        <v>2</v>
      </c>
      <c r="B91" s="3">
        <v>15</v>
      </c>
      <c r="C91" s="3" t="s">
        <v>63</v>
      </c>
      <c r="D91" s="3" t="s">
        <v>23</v>
      </c>
      <c r="E91" s="3" t="s">
        <v>352</v>
      </c>
      <c r="F91" s="3">
        <v>1</v>
      </c>
      <c r="G91" s="12" t="str">
        <f>IF(F91=1,$L$2,IF(F91=2,$L$3,IF(F91=3,$L$4,IF(F91=4,$L$5,IF(F91=5,$L$6,IF(F91=6,$L$7,IF(F91=7,$L$8,IF(F91=8,$L$9,IF(F91=9,$L$10,"")))))))))</f>
        <v>高中職免試入學</v>
      </c>
      <c r="H91"/>
      <c r="I91"/>
    </row>
    <row r="92" spans="1:9" ht="22.5" customHeight="1" x14ac:dyDescent="0.3">
      <c r="A92" s="8">
        <v>2</v>
      </c>
      <c r="B92" s="3">
        <v>22</v>
      </c>
      <c r="C92" s="3" t="s">
        <v>70</v>
      </c>
      <c r="D92" s="3" t="s">
        <v>18</v>
      </c>
      <c r="E92" s="3" t="s">
        <v>358</v>
      </c>
      <c r="F92" s="3">
        <v>2</v>
      </c>
      <c r="G92" s="12" t="str">
        <f>IF(F92=1,$L$2,IF(F92=2,$L$3,IF(F92=3,$L$4,IF(F92=4,$L$5,IF(F92=5,$L$6,IF(F92=6,$L$7,IF(F92=7,$L$8,IF(F92=8,$L$9,IF(F92=9,$L$10,"")))))))))</f>
        <v>學區完全免試</v>
      </c>
      <c r="H92"/>
      <c r="I92"/>
    </row>
    <row r="93" spans="1:9" ht="22.5" customHeight="1" x14ac:dyDescent="0.3">
      <c r="A93" s="8">
        <v>2</v>
      </c>
      <c r="B93" s="3">
        <v>9</v>
      </c>
      <c r="C93" s="3" t="s">
        <v>58</v>
      </c>
      <c r="D93" s="3" t="s">
        <v>20</v>
      </c>
      <c r="E93" s="3" t="s">
        <v>350</v>
      </c>
      <c r="F93" s="3">
        <v>1</v>
      </c>
      <c r="G93" s="12" t="str">
        <f>IF(F93=1,$L$2,IF(F93=2,$L$3,IF(F93=3,$L$4,IF(F93=4,$L$5,IF(F93=5,$L$6,IF(F93=6,$L$7,IF(F93=7,$L$8,IF(F93=8,$L$9,IF(F93=9,$L$10,"")))))))))</f>
        <v>高中職免試入學</v>
      </c>
      <c r="H93"/>
      <c r="I93"/>
    </row>
    <row r="94" spans="1:9" ht="22.5" customHeight="1" x14ac:dyDescent="0.3">
      <c r="A94" s="8">
        <v>2</v>
      </c>
      <c r="B94" s="3">
        <v>1</v>
      </c>
      <c r="C94" s="3" t="s">
        <v>51</v>
      </c>
      <c r="D94" s="3" t="s">
        <v>20</v>
      </c>
      <c r="E94" s="3" t="s">
        <v>346</v>
      </c>
      <c r="F94" s="3">
        <v>1</v>
      </c>
      <c r="G94" s="12" t="str">
        <f>IF(F94=1,$L$2,IF(F94=2,$L$3,IF(F94=3,$L$4,IF(F94=4,$L$5,IF(F94=5,$L$6,IF(F94=6,$L$7,IF(F94=7,$L$8,IF(F94=8,$L$9,IF(F94=9,$L$10,"")))))))))</f>
        <v>高中職免試入學</v>
      </c>
      <c r="H94"/>
      <c r="I94"/>
    </row>
    <row r="95" spans="1:9" ht="22.5" customHeight="1" x14ac:dyDescent="0.3">
      <c r="A95" s="8">
        <v>2</v>
      </c>
      <c r="B95" s="3">
        <v>11</v>
      </c>
      <c r="C95" s="3" t="s">
        <v>60</v>
      </c>
      <c r="D95" s="36" t="s">
        <v>20</v>
      </c>
      <c r="E95" s="3" t="s">
        <v>346</v>
      </c>
      <c r="F95" s="3">
        <v>1</v>
      </c>
      <c r="G95" s="12" t="str">
        <f>IF(F95=1,$L$2,IF(F95=2,$L$3,IF(F95=3,$L$4,IF(F95=4,$L$5,IF(F95=5,$L$6,IF(F95=6,$L$7,IF(F95=7,$L$8,IF(F95=8,$L$9,IF(F95=9,$L$10,"")))))))))</f>
        <v>高中職免試入學</v>
      </c>
      <c r="H95"/>
      <c r="I95"/>
    </row>
    <row r="96" spans="1:9" ht="22.5" customHeight="1" x14ac:dyDescent="0.3">
      <c r="A96" s="8">
        <v>4</v>
      </c>
      <c r="B96" s="3">
        <v>3</v>
      </c>
      <c r="C96" s="3" t="s">
        <v>110</v>
      </c>
      <c r="D96" s="3" t="s">
        <v>20</v>
      </c>
      <c r="E96" s="3" t="s">
        <v>374</v>
      </c>
      <c r="F96" s="3">
        <v>1</v>
      </c>
      <c r="G96" s="12" t="str">
        <f>IF(F96=1,$L$2,IF(F96=2,$L$3,IF(F96=3,$L$4,IF(F96=4,$L$5,IF(F96=5,$L$6,IF(F96=6,$L$7,IF(F96=7,$L$8,IF(F96=8,$L$9,IF(F96=9,$L$10,"")))))))))</f>
        <v>高中職免試入學</v>
      </c>
      <c r="H96"/>
      <c r="I96"/>
    </row>
    <row r="97" spans="1:9" ht="22.5" customHeight="1" x14ac:dyDescent="0.3">
      <c r="A97" s="8">
        <v>4</v>
      </c>
      <c r="B97" s="3">
        <v>6</v>
      </c>
      <c r="C97" s="3" t="s">
        <v>113</v>
      </c>
      <c r="D97" s="3" t="s">
        <v>20</v>
      </c>
      <c r="E97" s="3" t="s">
        <v>374</v>
      </c>
      <c r="F97" s="3">
        <v>1</v>
      </c>
      <c r="G97" s="12" t="str">
        <f>IF(F97=1,$L$2,IF(F97=2,$L$3,IF(F97=3,$L$4,IF(F97=4,$L$5,IF(F97=5,$L$6,IF(F97=6,$L$7,IF(F97=7,$L$8,IF(F97=8,$L$9,IF(F97=9,$L$10,"")))))))))</f>
        <v>高中職免試入學</v>
      </c>
      <c r="H97"/>
      <c r="I97"/>
    </row>
    <row r="98" spans="1:9" ht="22.5" customHeight="1" x14ac:dyDescent="0.3">
      <c r="A98" s="8">
        <v>5</v>
      </c>
      <c r="B98" s="3">
        <v>7</v>
      </c>
      <c r="C98" s="3" t="s">
        <v>141</v>
      </c>
      <c r="D98" s="3" t="s">
        <v>19</v>
      </c>
      <c r="E98" s="3" t="s">
        <v>374</v>
      </c>
      <c r="F98" s="3">
        <v>2</v>
      </c>
      <c r="G98" s="12" t="str">
        <f>IF(F98=1,$L$2,IF(F98=2,$L$3,IF(F98=3,$L$4,IF(F98=4,$L$5,IF(F98=5,$L$6,IF(F98=6,$L$7,IF(F98=7,$L$8,IF(F98=8,$L$9,IF(F98=9,$L$10,"")))))))))</f>
        <v>學區完全免試</v>
      </c>
      <c r="H98"/>
      <c r="I98"/>
    </row>
    <row r="99" spans="1:9" ht="22.5" customHeight="1" x14ac:dyDescent="0.3">
      <c r="A99" s="8">
        <v>5</v>
      </c>
      <c r="B99" s="3">
        <v>4</v>
      </c>
      <c r="C99" s="3" t="s">
        <v>138</v>
      </c>
      <c r="D99" s="3" t="s">
        <v>279</v>
      </c>
      <c r="E99" s="3" t="s">
        <v>324</v>
      </c>
      <c r="F99" s="22">
        <v>8</v>
      </c>
      <c r="G99" s="12" t="str">
        <f>IF(F99=1,$L$2,IF(F99=2,$L$3,IF(F99=3,$L$4,IF(F99=4,$L$5,IF(F99=5,$L$6,IF(F99=6,$L$7,IF(F99=7,$L$8,IF(F99=8,$L$9,IF(F99=9,$L$10,"")))))))))</f>
        <v>私校獨招</v>
      </c>
      <c r="H99"/>
      <c r="I99"/>
    </row>
    <row r="100" spans="1:9" ht="22.5" customHeight="1" x14ac:dyDescent="0.3">
      <c r="A100" s="32">
        <v>5</v>
      </c>
      <c r="B100" s="31">
        <v>15</v>
      </c>
      <c r="C100" s="31" t="s">
        <v>149</v>
      </c>
      <c r="D100" s="3" t="s">
        <v>279</v>
      </c>
      <c r="E100" s="31" t="s">
        <v>324</v>
      </c>
      <c r="F100" s="34">
        <v>8</v>
      </c>
      <c r="G100" s="33" t="str">
        <f>IF(F100=1,$L$2,IF(F100=2,$L$3,IF(F100=3,$L$4,IF(F100=4,$L$5,IF(F100=5,$L$6,IF(F100=6,$L$7,IF(F100=7,$L$8,IF(F100=8,$L$9,IF(F100=9,$L$10,"")))))))))</f>
        <v>私校獨招</v>
      </c>
      <c r="H100"/>
      <c r="I100"/>
    </row>
    <row r="101" spans="1:9" ht="22.5" customHeight="1" x14ac:dyDescent="0.3">
      <c r="A101" s="8">
        <v>5</v>
      </c>
      <c r="B101" s="3">
        <v>25</v>
      </c>
      <c r="C101" s="3" t="s">
        <v>158</v>
      </c>
      <c r="D101" s="3" t="s">
        <v>279</v>
      </c>
      <c r="E101" s="3" t="s">
        <v>324</v>
      </c>
      <c r="F101" s="22">
        <v>8</v>
      </c>
      <c r="G101" s="12" t="str">
        <f>IF(F101=1,$L$2,IF(F101=2,$L$3,IF(F101=3,$L$4,IF(F101=4,$L$5,IF(F101=5,$L$6,IF(F101=6,$L$7,IF(F101=7,$L$8,IF(F101=8,$L$9,IF(F101=9,$L$10,"")))))))))</f>
        <v>私校獨招</v>
      </c>
      <c r="H101"/>
      <c r="I101"/>
    </row>
    <row r="102" spans="1:9" ht="22.5" customHeight="1" x14ac:dyDescent="0.3">
      <c r="A102" s="8">
        <v>4</v>
      </c>
      <c r="B102" s="3">
        <v>27</v>
      </c>
      <c r="C102" s="3" t="s">
        <v>132</v>
      </c>
      <c r="D102" s="3" t="s">
        <v>20</v>
      </c>
      <c r="E102" s="3" t="s">
        <v>387</v>
      </c>
      <c r="F102" s="3">
        <v>3</v>
      </c>
      <c r="G102" s="12" t="str">
        <f>IF(F102=1,$L$2,IF(F102=2,$L$3,IF(F102=3,$L$4,IF(F102=4,$L$5,IF(F102=5,$L$6,IF(F102=6,$L$7,IF(F102=7,$L$8,IF(F102=8,$L$9,IF(F102=9,$L$10,"")))))))))</f>
        <v>實用技能學程</v>
      </c>
      <c r="H102"/>
      <c r="I102"/>
    </row>
    <row r="103" spans="1:9" ht="22.5" customHeight="1" x14ac:dyDescent="0.3">
      <c r="A103" s="8">
        <v>3</v>
      </c>
      <c r="B103" s="3">
        <v>14</v>
      </c>
      <c r="C103" s="3" t="s">
        <v>91</v>
      </c>
      <c r="D103" s="3" t="s">
        <v>277</v>
      </c>
      <c r="E103" s="3" t="s">
        <v>388</v>
      </c>
      <c r="F103" s="3">
        <v>8</v>
      </c>
      <c r="G103" s="12" t="str">
        <f>IF(F103=1,$L$2,IF(F103=2,$L$3,IF(F103=3,$L$4,IF(F103=4,$L$5,IF(F103=5,$L$6,IF(F103=6,$L$7,IF(F103=7,$L$8,IF(F103=8,$L$9,IF(F103=9,$L$10,"")))))))))</f>
        <v>私校獨招</v>
      </c>
      <c r="H103"/>
      <c r="I103"/>
    </row>
    <row r="104" spans="1:9" ht="22.5" customHeight="1" thickBot="1" x14ac:dyDescent="0.35">
      <c r="A104" s="9">
        <v>3</v>
      </c>
      <c r="B104" s="10">
        <v>13</v>
      </c>
      <c r="C104" s="10" t="s">
        <v>90</v>
      </c>
      <c r="D104" s="10" t="s">
        <v>360</v>
      </c>
      <c r="E104" s="10" t="s">
        <v>364</v>
      </c>
      <c r="F104" s="10"/>
      <c r="G104" s="13" t="str">
        <f>IF(F104=1,$L$2,IF(F104=2,$L$3,IF(F104=3,$L$4,IF(F104=4,$L$5,IF(F104=5,$L$6,IF(F104=6,$L$7,IF(F104=7,$L$8,IF(F104=8,$L$9,IF(F104=9,$L$10,"")))))))))</f>
        <v/>
      </c>
      <c r="H104"/>
      <c r="I104"/>
    </row>
    <row r="105" spans="1:9" ht="22.5" customHeight="1" x14ac:dyDescent="0.3">
      <c r="A105" s="32">
        <v>3</v>
      </c>
      <c r="B105" s="31">
        <v>19</v>
      </c>
      <c r="C105" s="31" t="s">
        <v>96</v>
      </c>
      <c r="D105" s="36" t="s">
        <v>360</v>
      </c>
      <c r="E105" s="31" t="s">
        <v>364</v>
      </c>
      <c r="F105" s="31"/>
      <c r="G105" s="33" t="str">
        <f>IF(F105=1,$L$2,IF(F105=2,$L$3,IF(F105=3,$L$4,IF(F105=4,$L$5,IF(F105=5,$L$6,IF(F105=6,$L$7,IF(F105=7,$L$8,IF(F105=8,$L$9,IF(F105=9,$L$10,"")))))))))</f>
        <v/>
      </c>
      <c r="H105"/>
      <c r="I105"/>
    </row>
    <row r="106" spans="1:9" ht="22.5" customHeight="1" x14ac:dyDescent="0.3">
      <c r="A106" s="8">
        <v>3</v>
      </c>
      <c r="B106" s="3">
        <v>25</v>
      </c>
      <c r="C106" s="3" t="s">
        <v>102</v>
      </c>
      <c r="D106" s="3" t="s">
        <v>360</v>
      </c>
      <c r="E106" s="3" t="s">
        <v>370</v>
      </c>
      <c r="F106" s="3"/>
      <c r="G106" s="12" t="str">
        <f>IF(F106=1,$L$2,IF(F106=2,$L$3,IF(F106=3,$L$4,IF(F106=4,$L$5,IF(F106=5,$L$6,IF(F106=6,$L$7,IF(F106=7,$L$8,IF(F106=8,$L$9,IF(F106=9,$L$10,"")))))))))</f>
        <v/>
      </c>
      <c r="H106"/>
      <c r="I106"/>
    </row>
    <row r="107" spans="1:9" ht="22.5" customHeight="1" x14ac:dyDescent="0.3">
      <c r="A107" s="8">
        <v>5</v>
      </c>
      <c r="B107" s="3">
        <v>29</v>
      </c>
      <c r="C107" s="3" t="s">
        <v>162</v>
      </c>
      <c r="D107" s="3" t="s">
        <v>383</v>
      </c>
      <c r="E107" s="3" t="s">
        <v>382</v>
      </c>
      <c r="F107" s="3">
        <v>1</v>
      </c>
      <c r="G107" s="12" t="str">
        <f>IF(F107=1,$L$2,IF(F107=2,$L$3,IF(F107=3,$L$4,IF(F107=4,$L$5,IF(F107=5,$L$6,IF(F107=6,$L$7,IF(F107=7,$L$8,IF(F107=8,$L$9,IF(F107=9,$L$10,"")))))))))</f>
        <v>高中職免試入學</v>
      </c>
      <c r="H107"/>
      <c r="I107"/>
    </row>
    <row r="108" spans="1:9" ht="22.5" customHeight="1" x14ac:dyDescent="0.3">
      <c r="A108" s="8">
        <v>3</v>
      </c>
      <c r="B108" s="3">
        <v>21</v>
      </c>
      <c r="C108" s="3" t="s">
        <v>98</v>
      </c>
      <c r="D108" s="3" t="s">
        <v>277</v>
      </c>
      <c r="E108" s="3" t="s">
        <v>321</v>
      </c>
      <c r="F108" s="22">
        <v>9</v>
      </c>
      <c r="G108" s="12" t="str">
        <f>IF(F108=1,$L$2,IF(F108=2,$L$3,IF(F108=3,$L$4,IF(F108=4,$L$5,IF(F108=5,$L$6,IF(F108=6,$L$7,IF(F108=7,$L$8,IF(F108=8,$L$9,IF(F108=9,$L$10,"")))))))))</f>
        <v>建教合作</v>
      </c>
      <c r="H108"/>
      <c r="I108"/>
    </row>
    <row r="109" spans="1:9" ht="22.5" customHeight="1" x14ac:dyDescent="0.3">
      <c r="A109" s="8">
        <v>5</v>
      </c>
      <c r="B109" s="3">
        <v>2</v>
      </c>
      <c r="C109" s="3" t="s">
        <v>136</v>
      </c>
      <c r="D109" s="36" t="s">
        <v>279</v>
      </c>
      <c r="E109" s="3" t="s">
        <v>325</v>
      </c>
      <c r="F109" s="22">
        <v>9</v>
      </c>
      <c r="G109" s="12" t="str">
        <f>IF(F109=1,$L$2,IF(F109=2,$L$3,IF(F109=3,$L$4,IF(F109=4,$L$5,IF(F109=5,$L$6,IF(F109=6,$L$7,IF(F109=7,$L$8,IF(F109=8,$L$9,IF(F109=9,$L$10,"")))))))))</f>
        <v>建教合作</v>
      </c>
      <c r="H109"/>
      <c r="I109"/>
    </row>
    <row r="110" spans="1:9" ht="22.5" customHeight="1" x14ac:dyDescent="0.3">
      <c r="A110" s="8">
        <v>4</v>
      </c>
      <c r="B110" s="3">
        <v>14</v>
      </c>
      <c r="C110" s="3" t="s">
        <v>121</v>
      </c>
      <c r="D110" s="3" t="s">
        <v>379</v>
      </c>
      <c r="E110" s="3" t="s">
        <v>380</v>
      </c>
      <c r="F110" s="3">
        <v>1</v>
      </c>
      <c r="G110" s="12" t="str">
        <f>IF(F110=1,$L$2,IF(F110=2,$L$3,IF(F110=3,$L$4,IF(F110=4,$L$5,IF(F110=5,$L$6,IF(F110=6,$L$7,IF(F110=7,$L$8,IF(F110=8,$L$9,IF(F110=9,$L$10,"")))))))))</f>
        <v>高中職免試入學</v>
      </c>
      <c r="H110"/>
      <c r="I110"/>
    </row>
    <row r="111" spans="1:9" ht="22.5" customHeight="1" x14ac:dyDescent="0.3">
      <c r="A111" s="8">
        <v>2</v>
      </c>
      <c r="B111" s="3">
        <v>28</v>
      </c>
      <c r="C111" s="3" t="s">
        <v>76</v>
      </c>
      <c r="D111" s="36" t="s">
        <v>277</v>
      </c>
      <c r="E111" s="3" t="s">
        <v>318</v>
      </c>
      <c r="F111" s="22">
        <v>8</v>
      </c>
      <c r="G111" s="12" t="str">
        <f>IF(F111=1,$L$2,IF(F111=2,$L$3,IF(F111=3,$L$4,IF(F111=4,$L$5,IF(F111=5,$L$6,IF(F111=6,$L$7,IF(F111=7,$L$8,IF(F111=8,$L$9,IF(F111=9,$L$10,"")))))))))</f>
        <v>私校獨招</v>
      </c>
      <c r="H111"/>
      <c r="I111"/>
    </row>
    <row r="112" spans="1:9" ht="22.5" customHeight="1" x14ac:dyDescent="0.3">
      <c r="A112" s="8">
        <v>4</v>
      </c>
      <c r="B112" s="3">
        <v>1</v>
      </c>
      <c r="C112" s="3" t="s">
        <v>108</v>
      </c>
      <c r="D112" s="3" t="s">
        <v>279</v>
      </c>
      <c r="E112" s="3" t="s">
        <v>318</v>
      </c>
      <c r="F112" s="22">
        <v>8</v>
      </c>
      <c r="G112" s="12" t="str">
        <f>IF(F112=1,$L$2,IF(F112=2,$L$3,IF(F112=3,$L$4,IF(F112=4,$L$5,IF(F112=5,$L$6,IF(F112=6,$L$7,IF(F112=7,$L$8,IF(F112=8,$L$9,IF(F112=9,$L$10,"")))))))))</f>
        <v>私校獨招</v>
      </c>
      <c r="H112"/>
      <c r="I112"/>
    </row>
    <row r="113" spans="1:9" ht="22.5" customHeight="1" x14ac:dyDescent="0.3">
      <c r="A113" s="8">
        <v>4</v>
      </c>
      <c r="B113" s="3">
        <v>16</v>
      </c>
      <c r="C113" s="3" t="s">
        <v>122</v>
      </c>
      <c r="D113" s="36" t="s">
        <v>279</v>
      </c>
      <c r="E113" s="3" t="s">
        <v>318</v>
      </c>
      <c r="F113" s="22">
        <v>8</v>
      </c>
      <c r="G113" s="12" t="str">
        <f>IF(F113=1,$L$2,IF(F113=2,$L$3,IF(F113=3,$L$4,IF(F113=4,$L$5,IF(F113=5,$L$6,IF(F113=6,$L$7,IF(F113=7,$L$8,IF(F113=8,$L$9,IF(F113=9,$L$10,"")))))))))</f>
        <v>私校獨招</v>
      </c>
      <c r="H113"/>
      <c r="I113"/>
    </row>
    <row r="114" spans="1:9" ht="22.5" customHeight="1" x14ac:dyDescent="0.3">
      <c r="A114" s="8">
        <v>4</v>
      </c>
      <c r="B114" s="3">
        <v>29</v>
      </c>
      <c r="C114" s="3" t="s">
        <v>134</v>
      </c>
      <c r="D114" s="3" t="s">
        <v>279</v>
      </c>
      <c r="E114" s="3" t="s">
        <v>318</v>
      </c>
      <c r="F114" s="22">
        <v>8</v>
      </c>
      <c r="G114" s="12" t="str">
        <f>IF(F114=1,$L$2,IF(F114=2,$L$3,IF(F114=3,$L$4,IF(F114=4,$L$5,IF(F114=5,$L$6,IF(F114=6,$L$7,IF(F114=7,$L$8,IF(F114=8,$L$9,IF(F114=9,$L$10,"")))))))))</f>
        <v>私校獨招</v>
      </c>
      <c r="H114"/>
      <c r="I114"/>
    </row>
    <row r="115" spans="1:9" ht="22.5" customHeight="1" x14ac:dyDescent="0.3">
      <c r="A115" s="8">
        <v>4</v>
      </c>
      <c r="B115" s="3">
        <v>11</v>
      </c>
      <c r="C115" s="3" t="s">
        <v>118</v>
      </c>
      <c r="D115" s="3" t="s">
        <v>21</v>
      </c>
      <c r="E115" s="3" t="s">
        <v>378</v>
      </c>
      <c r="F115" s="3">
        <v>1</v>
      </c>
      <c r="G115" s="12" t="str">
        <f>IF(F115=1,$L$2,IF(F115=2,$L$3,IF(F115=3,$L$4,IF(F115=4,$L$5,IF(F115=5,$L$6,IF(F115=6,$L$7,IF(F115=7,$L$8,IF(F115=8,$L$9,IF(F115=9,$L$10,"")))))))))</f>
        <v>高中職免試入學</v>
      </c>
      <c r="H115"/>
      <c r="I115"/>
    </row>
    <row r="116" spans="1:9" ht="22.5" customHeight="1" x14ac:dyDescent="0.3">
      <c r="A116" s="8">
        <v>5</v>
      </c>
      <c r="B116" s="3">
        <v>17</v>
      </c>
      <c r="C116" s="3" t="s">
        <v>151</v>
      </c>
      <c r="D116" s="41" t="s">
        <v>31</v>
      </c>
      <c r="E116" s="3" t="s">
        <v>291</v>
      </c>
      <c r="F116" s="3">
        <v>5</v>
      </c>
      <c r="G116" s="12" t="str">
        <f>IF(F116=1,$L$2,IF(F116=2,$L$3,IF(F116=3,$L$4,IF(F116=4,$L$5,IF(F116=5,$L$6,IF(F116=6,$L$7,IF(F116=7,$L$8,IF(F116=8,$L$9,IF(F116=9,$L$10,"")))))))))</f>
        <v>五專優免</v>
      </c>
      <c r="H116"/>
      <c r="I116"/>
    </row>
    <row r="117" spans="1:9" ht="22.5" customHeight="1" x14ac:dyDescent="0.3">
      <c r="A117" s="8">
        <v>1</v>
      </c>
      <c r="B117" s="3">
        <v>9</v>
      </c>
      <c r="C117" s="3" t="s">
        <v>40</v>
      </c>
      <c r="D117" s="36" t="s">
        <v>284</v>
      </c>
      <c r="E117" s="3" t="s">
        <v>285</v>
      </c>
      <c r="F117" s="3">
        <v>5</v>
      </c>
      <c r="G117" s="12" t="str">
        <f>IF(F117=1,$L$2,IF(F117=2,$L$3,IF(F117=3,$L$4,IF(F117=4,$L$5,IF(F117=5,$L$6,IF(F117=6,$L$7,IF(F117=7,$L$8,IF(F117=8,$L$9,IF(F117=9,$L$10,"")))))))))</f>
        <v>五專優免</v>
      </c>
      <c r="H117"/>
      <c r="I117"/>
    </row>
    <row r="118" spans="1:9" ht="22.5" customHeight="1" x14ac:dyDescent="0.3">
      <c r="A118" s="8">
        <v>4</v>
      </c>
      <c r="B118" s="3">
        <v>7</v>
      </c>
      <c r="C118" s="3" t="s">
        <v>114</v>
      </c>
      <c r="D118" s="3" t="s">
        <v>15</v>
      </c>
      <c r="E118" s="3" t="s">
        <v>285</v>
      </c>
      <c r="F118" s="3">
        <v>5</v>
      </c>
      <c r="G118" s="12" t="str">
        <f>IF(F118=1,$L$2,IF(F118=2,$L$3,IF(F118=3,$L$4,IF(F118=4,$L$5,IF(F118=5,$L$6,IF(F118=6,$L$7,IF(F118=7,$L$8,IF(F118=8,$L$9,IF(F118=9,$L$10,"")))))))))</f>
        <v>五專優免</v>
      </c>
      <c r="H118"/>
      <c r="I118"/>
    </row>
    <row r="119" spans="1:9" ht="22.5" customHeight="1" x14ac:dyDescent="0.3">
      <c r="A119" s="8">
        <v>1</v>
      </c>
      <c r="B119" s="3">
        <v>20</v>
      </c>
      <c r="C119" s="3" t="s">
        <v>50</v>
      </c>
      <c r="D119" s="3" t="s">
        <v>343</v>
      </c>
      <c r="E119" s="3" t="s">
        <v>344</v>
      </c>
      <c r="F119" s="3">
        <v>10</v>
      </c>
      <c r="G119" s="12" t="s">
        <v>345</v>
      </c>
      <c r="H119"/>
      <c r="I119"/>
    </row>
    <row r="120" spans="1:9" ht="22.5" customHeight="1" x14ac:dyDescent="0.3">
      <c r="A120" s="8">
        <v>2</v>
      </c>
      <c r="B120" s="3">
        <v>13</v>
      </c>
      <c r="C120" s="3" t="s">
        <v>62</v>
      </c>
      <c r="D120" s="3" t="s">
        <v>21</v>
      </c>
      <c r="E120" s="3" t="s">
        <v>351</v>
      </c>
      <c r="F120" s="3">
        <v>1</v>
      </c>
      <c r="G120" s="12" t="str">
        <f>IF(F120=1,$L$2,IF(F120=2,$L$3,IF(F120=3,$L$4,IF(F120=4,$L$5,IF(F120=5,$L$6,IF(F120=6,$L$7,IF(F120=7,$L$8,IF(F120=8,$L$9,IF(F120=9,$L$10,"")))))))))</f>
        <v>高中職免試入學</v>
      </c>
      <c r="H120"/>
      <c r="I120"/>
    </row>
    <row r="121" spans="1:9" ht="22.5" customHeight="1" x14ac:dyDescent="0.3">
      <c r="A121" s="8">
        <v>2</v>
      </c>
      <c r="B121" s="3">
        <v>2</v>
      </c>
      <c r="C121" s="3" t="s">
        <v>52</v>
      </c>
      <c r="D121" s="42" t="s">
        <v>347</v>
      </c>
      <c r="E121" s="3"/>
      <c r="F121" s="3"/>
      <c r="G121" s="12" t="str">
        <f>IF(F121=1,$L$2,IF(F121=2,$L$3,IF(F121=3,$L$4,IF(F121=4,$L$5,IF(F121=5,$L$6,IF(F121=6,$L$7,IF(F121=7,$L$8,IF(F121=8,$L$9,IF(F121=9,$L$10,"")))))))))</f>
        <v/>
      </c>
      <c r="H121"/>
      <c r="I121"/>
    </row>
    <row r="122" spans="1:9" ht="22.5" customHeight="1" x14ac:dyDescent="0.3">
      <c r="A122" s="8">
        <v>2</v>
      </c>
      <c r="B122" s="3">
        <v>20</v>
      </c>
      <c r="C122" s="3" t="s">
        <v>68</v>
      </c>
      <c r="D122" s="35" t="s">
        <v>386</v>
      </c>
      <c r="E122" s="3"/>
      <c r="F122" s="3"/>
      <c r="G122" s="12" t="str">
        <f>IF(F122=1,$L$2,IF(F122=2,$L$3,IF(F122=3,$L$4,IF(F122=4,$L$5,IF(F122=5,$L$6,IF(F122=6,$L$7,IF(F122=7,$L$8,IF(F122=8,$L$9,IF(F122=9,$L$10,"")))))))))</f>
        <v/>
      </c>
      <c r="H122"/>
      <c r="I122"/>
    </row>
    <row r="123" spans="1:9" ht="22.5" customHeight="1" x14ac:dyDescent="0.3">
      <c r="A123" s="8">
        <v>2</v>
      </c>
      <c r="B123" s="3">
        <v>27</v>
      </c>
      <c r="C123" s="3" t="s">
        <v>75</v>
      </c>
      <c r="D123" s="3"/>
      <c r="E123" s="3"/>
      <c r="F123" s="3"/>
      <c r="G123" s="12" t="str">
        <f>IF(F123=1,$L$2,IF(F123=2,$L$3,IF(F123=3,$L$4,IF(F123=4,$L$5,IF(F123=5,$L$6,IF(F123=6,$L$7,IF(F123=7,$L$8,IF(F123=8,$L$9,IF(F123=9,$L$10,"")))))))))</f>
        <v/>
      </c>
      <c r="H123"/>
      <c r="I123"/>
    </row>
    <row r="124" spans="1:9" ht="22.5" customHeight="1" x14ac:dyDescent="0.3">
      <c r="A124" s="8">
        <v>2</v>
      </c>
      <c r="B124" s="3">
        <v>30</v>
      </c>
      <c r="C124" s="3" t="s">
        <v>78</v>
      </c>
      <c r="D124" s="3" t="s">
        <v>360</v>
      </c>
      <c r="E124" s="3"/>
      <c r="F124" s="3"/>
      <c r="G124" s="12" t="str">
        <f>IF(F124=1,$L$2,IF(F124=2,$L$3,IF(F124=3,$L$4,IF(F124=4,$L$5,IF(F124=5,$L$6,IF(F124=6,$L$7,IF(F124=7,$L$8,IF(F124=8,$L$9,IF(F124=9,$L$10,"")))))))))</f>
        <v/>
      </c>
      <c r="H124"/>
      <c r="I124"/>
    </row>
    <row r="125" spans="1:9" ht="22.5" customHeight="1" thickBot="1" x14ac:dyDescent="0.35">
      <c r="A125" s="9">
        <v>3</v>
      </c>
      <c r="B125" s="10">
        <v>8</v>
      </c>
      <c r="C125" s="10" t="s">
        <v>85</v>
      </c>
      <c r="D125" s="42" t="s">
        <v>360</v>
      </c>
      <c r="E125" s="10"/>
      <c r="F125" s="10"/>
      <c r="G125" s="13" t="str">
        <f>IF(F125=1,$L$2,IF(F125=2,$L$3,IF(F125=3,$L$4,IF(F125=4,$L$5,IF(F125=5,$L$6,IF(F125=6,$L$7,IF(F125=7,$L$8,IF(F125=8,$L$9,IF(F125=9,$L$10,"")))))))))</f>
        <v/>
      </c>
      <c r="H125"/>
      <c r="I125"/>
    </row>
    <row r="126" spans="1:9" ht="22.5" customHeight="1" x14ac:dyDescent="0.3">
      <c r="A126" s="6">
        <v>3</v>
      </c>
      <c r="B126" s="7">
        <v>29</v>
      </c>
      <c r="C126" s="7" t="s">
        <v>105</v>
      </c>
      <c r="D126" s="3" t="s">
        <v>371</v>
      </c>
      <c r="E126" s="7"/>
      <c r="F126" s="7"/>
      <c r="G126" s="11" t="str">
        <f>IF(F126=1,$L$2,IF(F126=2,$L$3,IF(F126=3,$L$4,IF(F126=4,$L$5,IF(F126=5,$L$6,IF(F126=6,$L$7,IF(F126=7,$L$8,IF(F126=8,$L$9,IF(F126=9,$L$10,"")))))))))</f>
        <v/>
      </c>
      <c r="H126"/>
      <c r="I126"/>
    </row>
    <row r="127" spans="1:9" ht="22.5" customHeight="1" x14ac:dyDescent="0.3">
      <c r="A127" s="8">
        <v>3</v>
      </c>
      <c r="B127" s="3">
        <v>30</v>
      </c>
      <c r="C127" s="3" t="s">
        <v>106</v>
      </c>
      <c r="D127" s="3" t="s">
        <v>372</v>
      </c>
      <c r="E127" s="3"/>
      <c r="F127" s="3"/>
      <c r="G127" s="12" t="str">
        <f>IF(F127=1,$L$2,IF(F127=2,$L$3,IF(F127=3,$L$4,IF(F127=4,$L$5,IF(F127=5,$L$6,IF(F127=6,$L$7,IF(F127=7,$L$8,IF(F127=8,$L$9,IF(F127=9,$L$10,"")))))))))</f>
        <v/>
      </c>
      <c r="H127"/>
      <c r="I127"/>
    </row>
    <row r="128" spans="1:9" ht="22.5" customHeight="1" x14ac:dyDescent="0.3">
      <c r="A128" s="8">
        <v>3</v>
      </c>
      <c r="B128" s="3">
        <v>31</v>
      </c>
      <c r="C128" s="3" t="s">
        <v>107</v>
      </c>
      <c r="D128" s="3"/>
      <c r="E128" s="3"/>
      <c r="F128" s="3"/>
      <c r="G128" s="12" t="str">
        <f>IF(F128=1,$L$2,IF(F128=2,$L$3,IF(F128=3,$L$4,IF(F128=4,$L$5,IF(F128=5,$L$6,IF(F128=6,$L$7,IF(F128=7,$L$8,IF(F128=8,$L$9,IF(F128=9,$L$10,"")))))))))</f>
        <v/>
      </c>
      <c r="H128"/>
      <c r="I128"/>
    </row>
    <row r="129" spans="1:9" ht="22.5" customHeight="1" x14ac:dyDescent="0.3">
      <c r="A129" s="8">
        <v>4</v>
      </c>
      <c r="B129" s="3">
        <v>28</v>
      </c>
      <c r="C129" s="3" t="s">
        <v>133</v>
      </c>
      <c r="D129" s="44" t="s">
        <v>384</v>
      </c>
      <c r="E129" s="3"/>
      <c r="F129" s="3"/>
      <c r="G129" s="12" t="str">
        <f>IF(F129=1,$L$2,IF(F129=2,$L$3,IF(F129=3,$L$4,IF(F129=4,$L$5,IF(F129=5,$L$6,IF(F129=6,$L$7,IF(F129=7,$L$8,IF(F129=8,$L$9,IF(F129=9,$L$10,"")))))))))</f>
        <v/>
      </c>
      <c r="H129"/>
      <c r="I129"/>
    </row>
    <row r="130" spans="1:9" ht="22.5" customHeight="1" x14ac:dyDescent="0.3">
      <c r="A130" s="8">
        <v>5</v>
      </c>
      <c r="B130" s="3">
        <v>3</v>
      </c>
      <c r="C130" s="3" t="s">
        <v>137</v>
      </c>
      <c r="D130" s="35" t="s">
        <v>385</v>
      </c>
      <c r="E130" s="3"/>
      <c r="F130" s="3"/>
      <c r="G130" s="12" t="str">
        <f>IF(F130=1,$L$2,IF(F130=2,$L$3,IF(F130=3,$L$4,IF(F130=4,$L$5,IF(F130=5,$L$6,IF(F130=6,$L$7,IF(F130=7,$L$8,IF(F130=8,$L$9,IF(F130=9,$L$10,"")))))))))</f>
        <v/>
      </c>
      <c r="H130"/>
      <c r="I130"/>
    </row>
    <row r="131" spans="1:9" ht="22.5" customHeight="1" x14ac:dyDescent="0.3">
      <c r="A131" s="8">
        <v>5</v>
      </c>
      <c r="B131" s="3">
        <v>6</v>
      </c>
      <c r="C131" s="3" t="s">
        <v>140</v>
      </c>
      <c r="D131" s="3"/>
      <c r="E131" s="3"/>
      <c r="F131" s="3"/>
      <c r="G131" s="12" t="str">
        <f>IF(F131=1,$L$2,IF(F131=2,$L$3,IF(F131=3,$L$4,IF(F131=4,$L$5,IF(F131=5,$L$6,IF(F131=6,$L$7,IF(F131=7,$L$8,IF(F131=8,$L$9,IF(F131=9,$L$10,"")))))))))</f>
        <v/>
      </c>
      <c r="H131"/>
      <c r="I131"/>
    </row>
    <row r="132" spans="1:9" ht="22.5" customHeight="1" x14ac:dyDescent="0.3">
      <c r="A132" s="8">
        <v>5</v>
      </c>
      <c r="B132" s="3">
        <v>11</v>
      </c>
      <c r="C132" s="3" t="s">
        <v>145</v>
      </c>
      <c r="D132" s="35" t="s">
        <v>360</v>
      </c>
      <c r="E132" s="3"/>
      <c r="F132" s="3"/>
      <c r="G132" s="12" t="str">
        <f>IF(F132=1,$L$2,IF(F132=2,$L$3,IF(F132=3,$L$4,IF(F132=4,$L$5,IF(F132=5,$L$6,IF(F132=6,$L$7,IF(F132=7,$L$8,IF(F132=8,$L$9,IF(F132=9,$L$10,"")))))))))</f>
        <v/>
      </c>
      <c r="H132"/>
      <c r="I132"/>
    </row>
    <row r="133" spans="1:9" ht="22.5" customHeight="1" x14ac:dyDescent="0.3">
      <c r="A133" s="8">
        <v>5</v>
      </c>
      <c r="B133" s="3">
        <v>14</v>
      </c>
      <c r="C133" s="3" t="s">
        <v>148</v>
      </c>
      <c r="D133" s="36" t="s">
        <v>15</v>
      </c>
      <c r="E133" s="3"/>
      <c r="F133" s="3"/>
      <c r="G133" s="12" t="str">
        <f>IF(F133=1,$L$2,IF(F133=2,$L$3,IF(F133=3,$L$4,IF(F133=4,$L$5,IF(F133=5,$L$6,IF(F133=6,$L$7,IF(F133=7,$L$8,IF(F133=8,$L$9,IF(F133=9,$L$10,"")))))))))</f>
        <v/>
      </c>
      <c r="H133"/>
      <c r="I133"/>
    </row>
    <row r="134" spans="1:9" ht="22.5" customHeight="1" x14ac:dyDescent="0.3">
      <c r="A134" s="8"/>
      <c r="B134" s="3"/>
      <c r="C134" s="3"/>
      <c r="D134" s="3"/>
      <c r="E134" s="3"/>
      <c r="F134" s="3"/>
      <c r="G134" s="12" t="str">
        <f>IF(F134=1,$L$2,IF(F134=2,$L$3,IF(F134=3,$L$4,IF(F134=4,$L$5,IF(F134=5,$L$6,IF(F134=6,$L$7,IF(F134=7,$L$8,IF(F134=8,$L$9,IF(F134=9,$L$10,"")))))))))</f>
        <v/>
      </c>
      <c r="H134"/>
      <c r="I134"/>
    </row>
    <row r="135" spans="1:9" ht="22.5" customHeight="1" x14ac:dyDescent="0.3">
      <c r="A135" s="8"/>
      <c r="B135" s="3"/>
      <c r="C135" s="3"/>
      <c r="D135" s="3"/>
      <c r="E135" s="3"/>
      <c r="F135" s="3"/>
      <c r="G135" s="12" t="str">
        <f>IF(F135=1,$L$2,IF(F135=2,$L$3,IF(F135=3,$L$4,IF(F135=4,$L$5,IF(F135=5,$L$6,IF(F135=6,$L$7,IF(F135=7,$L$8,IF(F135=8,$L$9,IF(F135=9,$L$10,"")))))))))</f>
        <v/>
      </c>
      <c r="H135"/>
      <c r="I135"/>
    </row>
    <row r="136" spans="1:9" ht="22.5" customHeight="1" x14ac:dyDescent="0.3">
      <c r="A136" s="8"/>
      <c r="B136" s="3"/>
      <c r="C136" s="3"/>
      <c r="D136" s="3"/>
      <c r="E136" s="3"/>
      <c r="F136" s="3"/>
      <c r="G136" s="12" t="str">
        <f>IF(F136=1,$L$2,IF(F136=2,$L$3,IF(F136=3,$L$4,IF(F136=4,$L$5,IF(F136=5,$L$6,IF(F136=6,$L$7,IF(F136=7,$L$8,IF(F136=8,$L$9,IF(F136=9,$L$10,"")))))))))</f>
        <v/>
      </c>
      <c r="H136"/>
      <c r="I136"/>
    </row>
    <row r="137" spans="1:9" ht="22.5" customHeight="1" x14ac:dyDescent="0.3">
      <c r="A137" s="8"/>
      <c r="B137" s="3"/>
      <c r="C137" s="3"/>
      <c r="D137" s="3"/>
      <c r="E137" s="3"/>
      <c r="F137" s="3"/>
      <c r="G137" s="12" t="str">
        <f>IF(F137=1,$L$2,IF(F137=2,$L$3,IF(F137=3,$L$4,IF(F137=4,$L$5,IF(F137=5,$L$6,IF(F137=6,$L$7,IF(F137=7,$L$8,IF(F137=8,$L$9,IF(F137=9,$L$10,"")))))))))</f>
        <v/>
      </c>
      <c r="H137"/>
      <c r="I137"/>
    </row>
    <row r="138" spans="1:9" ht="22.5" customHeight="1" x14ac:dyDescent="0.3">
      <c r="A138" s="8"/>
      <c r="B138" s="3"/>
      <c r="C138" s="3"/>
      <c r="D138" s="3"/>
      <c r="E138" s="3"/>
      <c r="F138" s="3"/>
      <c r="G138" s="12" t="str">
        <f>IF(F138=1,$L$2,IF(F138=2,$L$3,IF(F138=3,$L$4,IF(F138=4,$L$5,IF(F138=5,$L$6,IF(F138=6,$L$7,IF(F138=7,$L$8,IF(F138=8,$L$9,IF(F138=9,$L$10,"")))))))))</f>
        <v/>
      </c>
      <c r="H138"/>
      <c r="I138"/>
    </row>
    <row r="139" spans="1:9" ht="22.5" customHeight="1" x14ac:dyDescent="0.3">
      <c r="A139" s="8"/>
      <c r="B139" s="3"/>
      <c r="C139" s="3"/>
      <c r="D139" s="3"/>
      <c r="E139" s="3"/>
      <c r="F139" s="3"/>
      <c r="G139" s="12" t="str">
        <f>IF(F139=1,$L$2,IF(F139=2,$L$3,IF(F139=3,$L$4,IF(F139=4,$L$5,IF(F139=5,$L$6,IF(F139=6,$L$7,IF(F139=7,$L$8,IF(F139=8,$L$9,IF(F139=9,$L$10,"")))))))))</f>
        <v/>
      </c>
      <c r="H139"/>
      <c r="I139"/>
    </row>
    <row r="140" spans="1:9" ht="22.5" customHeight="1" x14ac:dyDescent="0.3">
      <c r="A140" s="8"/>
      <c r="B140" s="3"/>
      <c r="C140" s="3"/>
      <c r="D140" s="3"/>
      <c r="E140" s="3"/>
      <c r="F140" s="3"/>
      <c r="G140" s="12" t="str">
        <f>IF(F140=1,$L$2,IF(F140=2,$L$3,IF(F140=3,$L$4,IF(F140=4,$L$5,IF(F140=5,$L$6,IF(F140=6,$L$7,IF(F140=7,$L$8,IF(F140=8,$L$9,IF(F140=9,$L$10,"")))))))))</f>
        <v/>
      </c>
      <c r="H140"/>
      <c r="I140"/>
    </row>
    <row r="141" spans="1:9" ht="22.5" customHeight="1" x14ac:dyDescent="0.3">
      <c r="A141" s="8"/>
      <c r="B141" s="3"/>
      <c r="C141" s="3"/>
      <c r="D141" s="3"/>
      <c r="E141" s="3"/>
      <c r="F141" s="3"/>
      <c r="G141" s="12" t="str">
        <f>IF(F141=1,$L$2,IF(F141=2,$L$3,IF(F141=3,$L$4,IF(F141=4,$L$5,IF(F141=5,$L$6,IF(F141=6,$L$7,IF(F141=7,$L$8,IF(F141=8,$L$9,IF(F141=9,$L$10,"")))))))))</f>
        <v/>
      </c>
      <c r="H141"/>
      <c r="I141"/>
    </row>
    <row r="142" spans="1:9" ht="22.5" customHeight="1" x14ac:dyDescent="0.3">
      <c r="A142" s="8"/>
      <c r="B142" s="3"/>
      <c r="C142" s="3"/>
      <c r="D142" s="3"/>
      <c r="E142" s="3"/>
      <c r="F142" s="3"/>
      <c r="G142" s="12" t="str">
        <f>IF(F142=1,$L$2,IF(F142=2,$L$3,IF(F142=3,$L$4,IF(F142=4,$L$5,IF(F142=5,$L$6,IF(F142=6,$L$7,IF(F142=7,$L$8,IF(F142=8,$L$9,IF(F142=9,$L$10,"")))))))))</f>
        <v/>
      </c>
      <c r="H142"/>
      <c r="I142"/>
    </row>
    <row r="143" spans="1:9" ht="22.5" customHeight="1" x14ac:dyDescent="0.3">
      <c r="A143" s="8"/>
      <c r="B143" s="3"/>
      <c r="C143" s="3"/>
      <c r="D143" s="3"/>
      <c r="E143" s="3"/>
      <c r="F143" s="3"/>
      <c r="G143" s="12" t="str">
        <f>IF(F143=1,$L$2,IF(F143=2,$L$3,IF(F143=3,$L$4,IF(F143=4,$L$5,IF(F143=5,$L$6,IF(F143=6,$L$7,IF(F143=7,$L$8,IF(F143=8,$L$9,IF(F143=9,$L$10,"")))))))))</f>
        <v/>
      </c>
      <c r="H143"/>
      <c r="I143"/>
    </row>
    <row r="144" spans="1:9" ht="22.5" customHeight="1" x14ac:dyDescent="0.3">
      <c r="A144" s="8"/>
      <c r="B144" s="3"/>
      <c r="C144" s="3"/>
      <c r="D144" s="3"/>
      <c r="E144" s="3"/>
      <c r="F144" s="3"/>
      <c r="G144" s="12" t="str">
        <f>IF(F144=1,$L$2,IF(F144=2,$L$3,IF(F144=3,$L$4,IF(F144=4,$L$5,IF(F144=5,$L$6,IF(F144=6,$L$7,IF(F144=7,$L$8,IF(F144=8,$L$9,IF(F144=9,$L$10,"")))))))))</f>
        <v/>
      </c>
      <c r="H144"/>
      <c r="I144"/>
    </row>
    <row r="145" spans="1:9" ht="22.5" customHeight="1" x14ac:dyDescent="0.3">
      <c r="A145" s="8"/>
      <c r="B145" s="3"/>
      <c r="C145" s="3"/>
      <c r="D145" s="3"/>
      <c r="E145" s="3"/>
      <c r="F145" s="3"/>
      <c r="G145" s="12" t="str">
        <f>IF(F145=1,$L$2,IF(F145=2,$L$3,IF(F145=3,$L$4,IF(F145=4,$L$5,IF(F145=5,$L$6,IF(F145=6,$L$7,IF(F145=7,$L$8,IF(F145=8,$L$9,IF(F145=9,$L$10,"")))))))))</f>
        <v/>
      </c>
      <c r="H145"/>
      <c r="I145"/>
    </row>
    <row r="146" spans="1:9" ht="22.5" customHeight="1" x14ac:dyDescent="0.3">
      <c r="A146" s="8"/>
      <c r="B146" s="3"/>
      <c r="C146" s="3"/>
      <c r="D146" s="3"/>
      <c r="E146" s="3"/>
      <c r="F146" s="3"/>
      <c r="G146" s="12" t="str">
        <f>IF(F146=1,$L$2,IF(F146=2,$L$3,IF(F146=3,$L$4,IF(F146=4,$L$5,IF(F146=5,$L$6,IF(F146=6,$L$7,IF(F146=7,$L$8,IF(F146=8,$L$9,IF(F146=9,$L$10,"")))))))))</f>
        <v/>
      </c>
      <c r="H146"/>
      <c r="I146"/>
    </row>
    <row r="147" spans="1:9" ht="22.5" customHeight="1" x14ac:dyDescent="0.3">
      <c r="A147" s="8"/>
      <c r="B147" s="3"/>
      <c r="C147" s="3"/>
      <c r="D147" s="3"/>
      <c r="E147" s="3"/>
      <c r="F147" s="3"/>
      <c r="G147" s="12" t="str">
        <f>IF(F147=1,$L$2,IF(F147=2,$L$3,IF(F147=3,$L$4,IF(F147=4,$L$5,IF(F147=5,$L$6,IF(F147=6,$L$7,IF(F147=7,$L$8,IF(F147=8,$L$9,IF(F147=9,$L$10,"")))))))))</f>
        <v/>
      </c>
      <c r="H147"/>
      <c r="I147"/>
    </row>
    <row r="148" spans="1:9" ht="22.5" customHeight="1" x14ac:dyDescent="0.3">
      <c r="A148" s="8"/>
      <c r="B148" s="3"/>
      <c r="C148" s="3"/>
      <c r="D148" s="3"/>
      <c r="E148" s="3"/>
      <c r="F148" s="3"/>
      <c r="G148" s="12" t="str">
        <f>IF(F148=1,$L$2,IF(F148=2,$L$3,IF(F148=3,$L$4,IF(F148=4,$L$5,IF(F148=5,$L$6,IF(F148=6,$L$7,IF(F148=7,$L$8,IF(F148=8,$L$9,IF(F148=9,$L$10,"")))))))))</f>
        <v/>
      </c>
      <c r="H148"/>
      <c r="I148"/>
    </row>
    <row r="149" spans="1:9" ht="22.5" customHeight="1" x14ac:dyDescent="0.3">
      <c r="A149" s="8"/>
      <c r="B149" s="3"/>
      <c r="C149" s="3"/>
      <c r="D149" s="3"/>
      <c r="E149" s="3"/>
      <c r="F149" s="3"/>
      <c r="G149" s="12" t="str">
        <f>IF(F149=1,$L$2,IF(F149=2,$L$3,IF(F149=3,$L$4,IF(F149=4,$L$5,IF(F149=5,$L$6,IF(F149=6,$L$7,IF(F149=7,$L$8,IF(F149=8,$L$9,IF(F149=9,$L$10,"")))))))))</f>
        <v/>
      </c>
      <c r="H149"/>
      <c r="I149"/>
    </row>
    <row r="150" spans="1:9" ht="22.5" customHeight="1" thickBot="1" x14ac:dyDescent="0.35">
      <c r="A150" s="9"/>
      <c r="B150" s="10"/>
      <c r="C150" s="10"/>
      <c r="D150" s="10"/>
      <c r="E150" s="10"/>
      <c r="F150" s="10"/>
      <c r="G150" s="13" t="str">
        <f>IF(F150=1,$L$2,IF(F150=2,$L$3,IF(F150=3,$L$4,IF(F150=4,$L$5,IF(F150=5,$L$6,IF(F150=6,$L$7,IF(F150=7,$L$8,IF(F150=8,$L$9,IF(F150=9,$L$10,"")))))))))</f>
        <v/>
      </c>
      <c r="H150"/>
      <c r="I150"/>
    </row>
    <row r="151" spans="1:9" ht="22.5" customHeight="1" x14ac:dyDescent="0.3">
      <c r="A151" s="6"/>
      <c r="B151" s="7"/>
      <c r="C151" s="7"/>
      <c r="D151" s="3"/>
      <c r="E151" s="3"/>
      <c r="F151" s="7"/>
      <c r="G151" s="11" t="str">
        <f>IF(F151=1,$L$2,IF(F151=2,$L$3,IF(F151=3,$L$4,IF(F151=4,$L$5,IF(F151=5,$L$6,IF(F151=6,$L$7,IF(F151=7,$L$8,IF(F151=8,$L$9,IF(F151=9,$L$10,"")))))))))</f>
        <v/>
      </c>
      <c r="H151"/>
      <c r="I151"/>
    </row>
    <row r="152" spans="1:9" ht="22.5" customHeight="1" x14ac:dyDescent="0.3">
      <c r="A152" s="8"/>
      <c r="B152" s="3"/>
      <c r="C152" s="3"/>
      <c r="D152" s="3"/>
      <c r="E152" s="3"/>
      <c r="F152" s="3"/>
      <c r="G152" s="12" t="str">
        <f>IF(F152=1,$L$2,IF(F152=2,$L$3,IF(F152=3,$L$4,IF(F152=4,$L$5,IF(F152=5,$L$6,IF(F152=6,$L$7,IF(F152=7,$L$8,IF(F152=8,$L$9,IF(F152=9,$L$10,"")))))))))</f>
        <v/>
      </c>
      <c r="H152"/>
      <c r="I152"/>
    </row>
    <row r="153" spans="1:9" ht="22.5" customHeight="1" x14ac:dyDescent="0.3">
      <c r="A153" s="8"/>
      <c r="B153" s="3"/>
      <c r="C153" s="3"/>
      <c r="D153" s="3"/>
      <c r="E153" s="3"/>
      <c r="F153" s="3"/>
      <c r="G153" s="12" t="str">
        <f>IF(F153=1,$L$2,IF(F153=2,$L$3,IF(F153=3,$L$4,IF(F153=4,$L$5,IF(F153=5,$L$6,IF(F153=6,$L$7,IF(F153=7,$L$8,IF(F153=8,$L$9,IF(F153=9,$L$10,"")))))))))</f>
        <v/>
      </c>
      <c r="H153"/>
      <c r="I153"/>
    </row>
    <row r="154" spans="1:9" ht="22.5" customHeight="1" x14ac:dyDescent="0.3">
      <c r="A154" s="8"/>
      <c r="B154" s="3"/>
      <c r="C154" s="3"/>
      <c r="D154" s="3"/>
      <c r="E154" s="3"/>
      <c r="F154" s="3"/>
      <c r="G154" s="12" t="str">
        <f>IF(F154=1,$L$2,IF(F154=2,$L$3,IF(F154=3,$L$4,IF(F154=4,$L$5,IF(F154=5,$L$6,IF(F154=6,$L$7,IF(F154=7,$L$8,IF(F154=8,$L$9,IF(F154=9,$L$10,"")))))))))</f>
        <v/>
      </c>
      <c r="H154"/>
      <c r="I154"/>
    </row>
    <row r="155" spans="1:9" ht="22.5" customHeight="1" x14ac:dyDescent="0.3">
      <c r="A155" s="8"/>
      <c r="B155" s="3"/>
      <c r="C155" s="3"/>
      <c r="D155" s="3"/>
      <c r="E155" s="3"/>
      <c r="F155" s="3"/>
      <c r="G155" s="12" t="str">
        <f>IF(F155=1,$L$2,IF(F155=2,$L$3,IF(F155=3,$L$4,IF(F155=4,$L$5,IF(F155=5,$L$6,IF(F155=6,$L$7,IF(F155=7,$L$8,IF(F155=8,$L$9,IF(F155=9,$L$10,"")))))))))</f>
        <v/>
      </c>
      <c r="H155"/>
      <c r="I155"/>
    </row>
    <row r="156" spans="1:9" ht="22.5" customHeight="1" x14ac:dyDescent="0.3">
      <c r="A156" s="8"/>
      <c r="B156" s="3"/>
      <c r="C156" s="3"/>
      <c r="D156" s="3"/>
      <c r="E156" s="3"/>
      <c r="F156" s="3"/>
      <c r="G156" s="12" t="str">
        <f>IF(F156=1,$L$2,IF(F156=2,$L$3,IF(F156=3,$L$4,IF(F156=4,$L$5,IF(F156=5,$L$6,IF(F156=6,$L$7,IF(F156=7,$L$8,IF(F156=8,$L$9,IF(F156=9,$L$10,"")))))))))</f>
        <v/>
      </c>
      <c r="H156"/>
      <c r="I156"/>
    </row>
    <row r="157" spans="1:9" ht="22.5" customHeight="1" x14ac:dyDescent="0.3">
      <c r="A157" s="8"/>
      <c r="B157" s="3"/>
      <c r="C157" s="3"/>
      <c r="D157" s="3"/>
      <c r="E157" s="3"/>
      <c r="F157" s="3"/>
      <c r="G157" s="12" t="str">
        <f>IF(F157=1,$L$2,IF(F157=2,$L$3,IF(F157=3,$L$4,IF(F157=4,$L$5,IF(F157=5,$L$6,IF(F157=6,$L$7,IF(F157=7,$L$8,IF(F157=8,$L$9,IF(F157=9,$L$10,"")))))))))</f>
        <v/>
      </c>
      <c r="H157"/>
      <c r="I157"/>
    </row>
    <row r="158" spans="1:9" ht="22.5" customHeight="1" x14ac:dyDescent="0.3">
      <c r="A158" s="8"/>
      <c r="B158" s="3"/>
      <c r="C158" s="3"/>
      <c r="D158" s="3"/>
      <c r="E158" s="3"/>
      <c r="F158" s="3"/>
      <c r="G158" s="12" t="str">
        <f>IF(F158=1,$L$2,IF(F158=2,$L$3,IF(F158=3,$L$4,IF(F158=4,$L$5,IF(F158=5,$L$6,IF(F158=6,$L$7,IF(F158=7,$L$8,IF(F158=8,$L$9,IF(F158=9,$L$10,"")))))))))</f>
        <v/>
      </c>
      <c r="H158"/>
      <c r="I158"/>
    </row>
    <row r="159" spans="1:9" ht="22.5" customHeight="1" x14ac:dyDescent="0.3">
      <c r="A159" s="8"/>
      <c r="B159" s="3"/>
      <c r="C159" s="3"/>
      <c r="D159" s="3"/>
      <c r="E159" s="3"/>
      <c r="F159" s="3"/>
      <c r="G159" s="12" t="str">
        <f>IF(F159=1,$L$2,IF(F159=2,$L$3,IF(F159=3,$L$4,IF(F159=4,$L$5,IF(F159=5,$L$6,IF(F159=6,$L$7,IF(F159=7,$L$8,IF(F159=8,$L$9,IF(F159=9,$L$10,"")))))))))</f>
        <v/>
      </c>
      <c r="H159"/>
      <c r="I159"/>
    </row>
    <row r="160" spans="1:9" ht="22.5" customHeight="1" x14ac:dyDescent="0.3">
      <c r="A160" s="8"/>
      <c r="B160" s="3"/>
      <c r="C160" s="3"/>
      <c r="D160" s="3"/>
      <c r="E160" s="3"/>
      <c r="F160" s="3"/>
      <c r="G160" s="12" t="str">
        <f>IF(F160=1,$L$2,IF(F160=2,$L$3,IF(F160=3,$L$4,IF(F160=4,$L$5,IF(F160=5,$L$6,IF(F160=6,$L$7,IF(F160=7,$L$8,IF(F160=8,$L$9,IF(F160=9,$L$10,"")))))))))</f>
        <v/>
      </c>
      <c r="H160"/>
      <c r="I160"/>
    </row>
    <row r="161" spans="1:9" ht="22.5" customHeight="1" x14ac:dyDescent="0.3">
      <c r="A161" s="8"/>
      <c r="B161" s="3"/>
      <c r="C161" s="3"/>
      <c r="D161" s="3"/>
      <c r="E161" s="3"/>
      <c r="F161" s="3"/>
      <c r="G161" s="12" t="str">
        <f>IF(F161=1,$L$2,IF(F161=2,$L$3,IF(F161=3,$L$4,IF(F161=4,$L$5,IF(F161=5,$L$6,IF(F161=6,$L$7,IF(F161=7,$L$8,IF(F161=8,$L$9,IF(F161=9,$L$10,"")))))))))</f>
        <v/>
      </c>
      <c r="H161"/>
      <c r="I161"/>
    </row>
    <row r="162" spans="1:9" ht="22.5" customHeight="1" x14ac:dyDescent="0.3">
      <c r="A162" s="8"/>
      <c r="B162" s="3"/>
      <c r="C162" s="3"/>
      <c r="D162" s="3"/>
      <c r="E162" s="3"/>
      <c r="F162" s="3"/>
      <c r="G162" s="12" t="str">
        <f>IF(F162=1,$L$2,IF(F162=2,$L$3,IF(F162=3,$L$4,IF(F162=4,$L$5,IF(F162=5,$L$6,IF(F162=6,$L$7,IF(F162=7,$L$8,IF(F162=8,$L$9,IF(F162=9,$L$10,"")))))))))</f>
        <v/>
      </c>
      <c r="H162"/>
      <c r="I162"/>
    </row>
    <row r="163" spans="1:9" ht="22.5" customHeight="1" x14ac:dyDescent="0.3">
      <c r="A163" s="8"/>
      <c r="B163" s="3"/>
      <c r="C163" s="3"/>
      <c r="D163" s="3"/>
      <c r="E163" s="3"/>
      <c r="F163" s="3"/>
      <c r="G163" s="12" t="str">
        <f>IF(F163=1,$L$2,IF(F163=2,$L$3,IF(F163=3,$L$4,IF(F163=4,$L$5,IF(F163=5,$L$6,IF(F163=6,$L$7,IF(F163=7,$L$8,IF(F163=8,$L$9,IF(F163=9,$L$10,"")))))))))</f>
        <v/>
      </c>
      <c r="H163"/>
      <c r="I163"/>
    </row>
    <row r="164" spans="1:9" ht="22.5" customHeight="1" x14ac:dyDescent="0.3">
      <c r="A164" s="8"/>
      <c r="B164" s="3"/>
      <c r="C164" s="3"/>
      <c r="D164" s="3"/>
      <c r="E164" s="3"/>
      <c r="F164" s="3"/>
      <c r="G164" s="12"/>
      <c r="H164"/>
      <c r="I164"/>
    </row>
    <row r="165" spans="1:9" ht="22.5" customHeight="1" x14ac:dyDescent="0.3">
      <c r="A165" s="8"/>
      <c r="B165" s="3"/>
      <c r="C165" s="3"/>
      <c r="D165" s="3"/>
      <c r="E165" s="3"/>
      <c r="F165" s="3"/>
      <c r="G165" s="12" t="str">
        <f>IF(F165=1,$L$2,IF(F165=2,$L$3,IF(F165=3,$L$4,IF(F165=4,$L$5,IF(F165=5,$L$6,IF(F165=6,$L$7,IF(F165=7,$L$8,IF(F165=8,$L$9,IF(F165=9,$L$10,"")))))))))</f>
        <v/>
      </c>
      <c r="H165"/>
      <c r="I165"/>
    </row>
    <row r="166" spans="1:9" ht="22.5" customHeight="1" x14ac:dyDescent="0.3">
      <c r="A166" s="8"/>
      <c r="B166" s="3"/>
      <c r="C166" s="3"/>
      <c r="D166" s="3"/>
      <c r="E166" s="3"/>
      <c r="F166" s="3"/>
      <c r="G166" s="12" t="str">
        <f>IF(F166=1,$L$2,IF(F166=2,$L$3,IF(F166=3,$L$4,IF(F166=4,$L$5,IF(F166=5,$L$6,IF(F166=6,$L$7,IF(F166=7,$L$8,IF(F166=8,$L$9,IF(F166=9,$L$10,"")))))))))</f>
        <v/>
      </c>
      <c r="H166"/>
      <c r="I166"/>
    </row>
    <row r="167" spans="1:9" ht="22.5" customHeight="1" x14ac:dyDescent="0.3">
      <c r="A167" s="8"/>
      <c r="B167" s="3"/>
      <c r="C167" s="3"/>
      <c r="D167" s="3"/>
      <c r="E167" s="3"/>
      <c r="F167" s="3"/>
      <c r="G167" s="12" t="str">
        <f>IF(F167=1,$L$2,IF(F167=2,$L$3,IF(F167=3,$L$4,IF(F167=4,$L$5,IF(F167=5,$L$6,IF(F167=6,$L$7,IF(F167=7,$L$8,IF(F167=8,$L$9,IF(F167=9,$L$10,"")))))))))</f>
        <v/>
      </c>
      <c r="H167"/>
      <c r="I167"/>
    </row>
    <row r="168" spans="1:9" ht="22.5" customHeight="1" x14ac:dyDescent="0.3">
      <c r="A168" s="8"/>
      <c r="B168" s="3"/>
      <c r="C168" s="3"/>
      <c r="D168" s="3"/>
      <c r="E168" s="3"/>
      <c r="F168" s="3"/>
      <c r="G168" s="12" t="str">
        <f>IF(F168=1,$L$2,IF(F168=2,$L$3,IF(F168=3,$L$4,IF(F168=4,$L$5,IF(F168=5,$L$6,IF(F168=6,$L$7,IF(F168=7,$L$8,IF(F168=8,$L$9,IF(F168=9,$L$10,"")))))))))</f>
        <v/>
      </c>
      <c r="H168"/>
      <c r="I168"/>
    </row>
    <row r="169" spans="1:9" ht="22.5" customHeight="1" x14ac:dyDescent="0.3">
      <c r="A169" s="8"/>
      <c r="B169" s="3"/>
      <c r="C169" s="3"/>
      <c r="D169" s="3"/>
      <c r="E169" s="3"/>
      <c r="F169" s="3"/>
      <c r="G169" s="12" t="str">
        <f>IF(F169=1,$L$2,IF(F169=2,$L$3,IF(F169=3,$L$4,IF(F169=4,$L$5,IF(F169=5,$L$6,IF(F169=6,$L$7,IF(F169=7,$L$8,IF(F169=8,$L$9,IF(F169=9,$L$10,"")))))))))</f>
        <v/>
      </c>
      <c r="H169"/>
      <c r="I169"/>
    </row>
    <row r="170" spans="1:9" ht="22.5" customHeight="1" x14ac:dyDescent="0.3">
      <c r="A170" s="8"/>
      <c r="B170" s="3"/>
      <c r="C170" s="3"/>
      <c r="D170" s="3"/>
      <c r="E170" s="3"/>
      <c r="F170" s="3"/>
      <c r="G170" s="12" t="str">
        <f>IF(F170=1,$L$2,IF(F170=2,$L$3,IF(F170=3,$L$4,IF(F170=4,$L$5,IF(F170=5,$L$6,IF(F170=6,$L$7,IF(F170=7,$L$8,IF(F170=8,$L$9,IF(F170=9,$L$10,"")))))))))</f>
        <v/>
      </c>
      <c r="H170"/>
      <c r="I170"/>
    </row>
    <row r="171" spans="1:9" ht="22.5" customHeight="1" x14ac:dyDescent="0.3">
      <c r="A171" s="8"/>
      <c r="B171" s="3"/>
      <c r="C171" s="3"/>
      <c r="D171" s="3"/>
      <c r="E171" s="3"/>
      <c r="F171" s="3"/>
      <c r="G171" s="12" t="str">
        <f>IF(F171=1,$L$2,IF(F171=2,$L$3,IF(F171=3,$L$4,IF(F171=4,$L$5,IF(F171=5,$L$6,IF(F171=6,$L$7,IF(F171=7,$L$8,IF(F171=8,$L$9,IF(F171=9,$L$10,"")))))))))</f>
        <v/>
      </c>
      <c r="H171"/>
      <c r="I171"/>
    </row>
    <row r="172" spans="1:9" ht="22.5" customHeight="1" x14ac:dyDescent="0.3">
      <c r="A172" s="8"/>
      <c r="B172" s="3"/>
      <c r="C172" s="3"/>
      <c r="D172" s="3"/>
      <c r="E172" s="3"/>
      <c r="F172" s="3"/>
      <c r="G172" s="12" t="str">
        <f>IF(F172=1,$L$2,IF(F172=2,$L$3,IF(F172=3,$L$4,IF(F172=4,$L$5,IF(F172=5,$L$6,IF(F172=6,$L$7,IF(F172=7,$L$8,IF(F172=8,$L$9,IF(F172=9,$L$10,"")))))))))</f>
        <v/>
      </c>
      <c r="H172"/>
      <c r="I172"/>
    </row>
    <row r="173" spans="1:9" ht="22.5" customHeight="1" x14ac:dyDescent="0.3">
      <c r="A173" s="8"/>
      <c r="B173" s="3"/>
      <c r="C173" s="3"/>
      <c r="D173" s="3"/>
      <c r="E173" s="3"/>
      <c r="F173" s="3"/>
      <c r="G173" s="12" t="str">
        <f>IF(F173=1,$L$2,IF(F173=2,$L$3,IF(F173=3,$L$4,IF(F173=4,$L$5,IF(F173=5,$L$6,IF(F173=6,$L$7,IF(F173=7,$L$8,IF(F173=8,$L$9,IF(F173=9,$L$10,"")))))))))</f>
        <v/>
      </c>
      <c r="H173"/>
      <c r="I173"/>
    </row>
    <row r="174" spans="1:9" ht="22.5" customHeight="1" x14ac:dyDescent="0.3">
      <c r="A174" s="8"/>
      <c r="B174" s="3"/>
      <c r="C174" s="3"/>
      <c r="D174" s="3"/>
      <c r="E174" s="3"/>
      <c r="F174" s="3"/>
      <c r="G174" s="12" t="str">
        <f>IF(F174=1,$L$2,IF(F174=2,$L$3,IF(F174=3,$L$4,IF(F174=4,$L$5,IF(F174=5,$L$6,IF(F174=6,$L$7,IF(F174=7,$L$8,IF(F174=8,$L$9,IF(F174=9,$L$10,"")))))))))</f>
        <v/>
      </c>
      <c r="H174"/>
      <c r="I174"/>
    </row>
    <row r="175" spans="1:9" ht="22.5" customHeight="1" x14ac:dyDescent="0.3">
      <c r="A175" s="8"/>
      <c r="B175" s="3"/>
      <c r="C175" s="3"/>
      <c r="D175" s="3"/>
      <c r="E175" s="3"/>
      <c r="F175" s="3"/>
      <c r="G175" s="12" t="str">
        <f>IF(F175=1,$L$2,IF(F175=2,$L$3,IF(F175=3,$L$4,IF(F175=4,$L$5,IF(F175=5,$L$6,IF(F175=6,$L$7,IF(F175=7,$L$8,IF(F175=8,$L$9,IF(F175=9,$L$10,"")))))))))</f>
        <v/>
      </c>
      <c r="H175"/>
      <c r="I175"/>
    </row>
    <row r="176" spans="1:9" ht="22.5" customHeight="1" thickBot="1" x14ac:dyDescent="0.35">
      <c r="A176" s="9"/>
      <c r="B176" s="10"/>
      <c r="C176" s="10"/>
      <c r="D176" s="10"/>
      <c r="E176" s="10"/>
      <c r="F176" s="10"/>
      <c r="G176" s="13" t="str">
        <f>IF(F176=1,$L$2,IF(F176=2,$L$3,IF(F176=3,$L$4,IF(F176=4,$L$5,IF(F176=5,$L$6,IF(F176=6,$L$7,IF(F176=7,$L$8,IF(F176=8,$L$9,IF(F176=9,$L$10,"")))))))))</f>
        <v/>
      </c>
      <c r="H176"/>
      <c r="I176"/>
    </row>
  </sheetData>
  <autoFilter ref="A1:G176">
    <filterColumn colId="5" showButton="0"/>
    <sortState ref="A2:G176">
      <sortCondition ref="E1:E176"/>
    </sortState>
  </autoFilter>
  <mergeCells count="1">
    <mergeCell ref="F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6" manualBreakCount="6">
    <brk id="22" max="16383" man="1"/>
    <brk id="48" max="16383" man="1"/>
    <brk id="74" max="16383" man="1"/>
    <brk id="99" max="16383" man="1"/>
    <brk id="125" max="16383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9" workbookViewId="0">
      <selection activeCell="A23" sqref="A23"/>
    </sheetView>
  </sheetViews>
  <sheetFormatPr defaultColWidth="8.88671875" defaultRowHeight="15" x14ac:dyDescent="0.3"/>
  <cols>
    <col min="1" max="1" width="17.44140625" style="27" customWidth="1"/>
    <col min="2" max="2" width="10.44140625" style="27" customWidth="1"/>
    <col min="3" max="5" width="8.88671875" style="27"/>
    <col min="6" max="6" width="47.109375" style="27" customWidth="1"/>
    <col min="7" max="7" width="17.109375" style="27" customWidth="1"/>
    <col min="8" max="16384" width="8.88671875" style="27"/>
  </cols>
  <sheetData>
    <row r="1" spans="1:7" x14ac:dyDescent="0.3">
      <c r="A1" s="39" t="s">
        <v>240</v>
      </c>
      <c r="B1" s="39"/>
      <c r="C1" s="39"/>
      <c r="D1" s="39"/>
      <c r="E1" s="39"/>
      <c r="F1" s="39"/>
      <c r="G1" s="39"/>
    </row>
    <row r="2" spans="1:7" x14ac:dyDescent="0.3">
      <c r="A2" s="28" t="s">
        <v>164</v>
      </c>
      <c r="B2" s="28" t="s">
        <v>165</v>
      </c>
      <c r="C2" s="28" t="s">
        <v>166</v>
      </c>
      <c r="D2" s="28" t="s">
        <v>167</v>
      </c>
      <c r="E2" s="28" t="s">
        <v>168</v>
      </c>
      <c r="F2" s="28" t="s">
        <v>169</v>
      </c>
      <c r="G2" s="28" t="s">
        <v>170</v>
      </c>
    </row>
    <row r="3" spans="1:7" s="24" customFormat="1" x14ac:dyDescent="0.25">
      <c r="A3" s="25" t="s">
        <v>171</v>
      </c>
      <c r="B3" s="25" t="s">
        <v>172</v>
      </c>
      <c r="C3" s="25" t="s">
        <v>173</v>
      </c>
      <c r="D3" s="25" t="s">
        <v>174</v>
      </c>
      <c r="E3" s="25" t="s">
        <v>147</v>
      </c>
      <c r="F3" s="25" t="s">
        <v>19</v>
      </c>
      <c r="G3" s="25" t="s">
        <v>175</v>
      </c>
    </row>
    <row r="4" spans="1:7" s="24" customFormat="1" x14ac:dyDescent="0.25">
      <c r="A4" s="25" t="s">
        <v>171</v>
      </c>
      <c r="B4" s="25" t="s">
        <v>176</v>
      </c>
      <c r="C4" s="25" t="s">
        <v>173</v>
      </c>
      <c r="D4" s="25" t="s">
        <v>177</v>
      </c>
      <c r="E4" s="25" t="s">
        <v>141</v>
      </c>
      <c r="F4" s="25" t="s">
        <v>19</v>
      </c>
      <c r="G4" s="25" t="s">
        <v>175</v>
      </c>
    </row>
    <row r="5" spans="1:7" s="24" customFormat="1" x14ac:dyDescent="0.25">
      <c r="A5" s="25" t="s">
        <v>171</v>
      </c>
      <c r="B5" s="25" t="s">
        <v>178</v>
      </c>
      <c r="C5" s="25" t="s">
        <v>179</v>
      </c>
      <c r="D5" s="25" t="s">
        <v>180</v>
      </c>
      <c r="E5" s="25" t="s">
        <v>77</v>
      </c>
      <c r="F5" s="25" t="s">
        <v>19</v>
      </c>
      <c r="G5" s="25" t="s">
        <v>181</v>
      </c>
    </row>
    <row r="6" spans="1:7" s="24" customFormat="1" x14ac:dyDescent="0.25">
      <c r="A6" s="25" t="s">
        <v>171</v>
      </c>
      <c r="B6" s="25" t="s">
        <v>182</v>
      </c>
      <c r="C6" s="25" t="s">
        <v>183</v>
      </c>
      <c r="D6" s="25" t="s">
        <v>173</v>
      </c>
      <c r="E6" s="25" t="s">
        <v>36</v>
      </c>
      <c r="F6" s="25" t="s">
        <v>19</v>
      </c>
      <c r="G6" s="25" t="s">
        <v>184</v>
      </c>
    </row>
    <row r="7" spans="1:7" s="24" customFormat="1" x14ac:dyDescent="0.25">
      <c r="A7" s="25" t="s">
        <v>171</v>
      </c>
      <c r="B7" s="25" t="s">
        <v>185</v>
      </c>
      <c r="C7" s="25" t="s">
        <v>179</v>
      </c>
      <c r="D7" s="25" t="s">
        <v>186</v>
      </c>
      <c r="E7" s="25" t="s">
        <v>57</v>
      </c>
      <c r="F7" s="25" t="s">
        <v>19</v>
      </c>
      <c r="G7" s="25" t="s">
        <v>187</v>
      </c>
    </row>
    <row r="8" spans="1:7" s="24" customFormat="1" x14ac:dyDescent="0.25">
      <c r="A8" s="25" t="s">
        <v>171</v>
      </c>
      <c r="B8" s="25" t="s">
        <v>188</v>
      </c>
      <c r="C8" s="25" t="s">
        <v>189</v>
      </c>
      <c r="D8" s="25" t="s">
        <v>190</v>
      </c>
      <c r="E8" s="25" t="s">
        <v>123</v>
      </c>
      <c r="F8" s="25" t="s">
        <v>19</v>
      </c>
      <c r="G8" s="25" t="s">
        <v>191</v>
      </c>
    </row>
    <row r="9" spans="1:7" s="24" customFormat="1" x14ac:dyDescent="0.25">
      <c r="A9" s="25" t="s">
        <v>171</v>
      </c>
      <c r="B9" s="25" t="s">
        <v>192</v>
      </c>
      <c r="C9" s="25" t="s">
        <v>183</v>
      </c>
      <c r="D9" s="25" t="s">
        <v>193</v>
      </c>
      <c r="E9" s="25" t="s">
        <v>48</v>
      </c>
      <c r="F9" s="25" t="s">
        <v>194</v>
      </c>
      <c r="G9" s="25" t="s">
        <v>195</v>
      </c>
    </row>
    <row r="10" spans="1:7" s="24" customFormat="1" x14ac:dyDescent="0.25">
      <c r="A10" s="25" t="s">
        <v>171</v>
      </c>
      <c r="B10" s="25" t="s">
        <v>196</v>
      </c>
      <c r="C10" s="25" t="s">
        <v>183</v>
      </c>
      <c r="D10" s="25" t="s">
        <v>197</v>
      </c>
      <c r="E10" s="25" t="s">
        <v>43</v>
      </c>
      <c r="F10" s="25" t="s">
        <v>194</v>
      </c>
      <c r="G10" s="25" t="s">
        <v>195</v>
      </c>
    </row>
    <row r="11" spans="1:7" s="24" customFormat="1" x14ac:dyDescent="0.25">
      <c r="A11" s="25" t="s">
        <v>171</v>
      </c>
      <c r="B11" s="15" t="s">
        <v>198</v>
      </c>
      <c r="C11" s="15" t="s">
        <v>183</v>
      </c>
      <c r="D11" s="15" t="s">
        <v>199</v>
      </c>
      <c r="E11" s="15" t="s">
        <v>241</v>
      </c>
      <c r="F11" s="15" t="s">
        <v>18</v>
      </c>
      <c r="G11" s="15" t="s">
        <v>242</v>
      </c>
    </row>
    <row r="12" spans="1:7" s="24" customFormat="1" x14ac:dyDescent="0.25">
      <c r="A12" s="25" t="s">
        <v>171</v>
      </c>
      <c r="B12" s="15" t="s">
        <v>200</v>
      </c>
      <c r="C12" s="15" t="s">
        <v>183</v>
      </c>
      <c r="D12" s="15" t="s">
        <v>189</v>
      </c>
      <c r="E12" s="15" t="s">
        <v>243</v>
      </c>
      <c r="F12" s="15" t="s">
        <v>18</v>
      </c>
      <c r="G12" s="15" t="s">
        <v>242</v>
      </c>
    </row>
    <row r="13" spans="1:7" s="24" customFormat="1" x14ac:dyDescent="0.25">
      <c r="A13" s="25" t="s">
        <v>171</v>
      </c>
      <c r="B13" s="15" t="s">
        <v>201</v>
      </c>
      <c r="C13" s="15" t="s">
        <v>173</v>
      </c>
      <c r="D13" s="15" t="s">
        <v>202</v>
      </c>
      <c r="E13" s="15" t="s">
        <v>244</v>
      </c>
      <c r="F13" s="15" t="s">
        <v>18</v>
      </c>
      <c r="G13" s="15" t="s">
        <v>242</v>
      </c>
    </row>
    <row r="14" spans="1:7" s="24" customFormat="1" x14ac:dyDescent="0.25">
      <c r="A14" s="25" t="s">
        <v>171</v>
      </c>
      <c r="B14" s="15" t="s">
        <v>203</v>
      </c>
      <c r="C14" s="15" t="s">
        <v>183</v>
      </c>
      <c r="D14" s="15" t="s">
        <v>204</v>
      </c>
      <c r="E14" s="15" t="s">
        <v>245</v>
      </c>
      <c r="F14" s="15" t="s">
        <v>18</v>
      </c>
      <c r="G14" s="15" t="s">
        <v>242</v>
      </c>
    </row>
    <row r="15" spans="1:7" s="24" customFormat="1" x14ac:dyDescent="0.25">
      <c r="A15" s="25" t="s">
        <v>171</v>
      </c>
      <c r="B15" s="15" t="s">
        <v>205</v>
      </c>
      <c r="C15" s="15" t="s">
        <v>206</v>
      </c>
      <c r="D15" s="15" t="s">
        <v>206</v>
      </c>
      <c r="E15" s="15" t="s">
        <v>246</v>
      </c>
      <c r="F15" s="15" t="s">
        <v>18</v>
      </c>
      <c r="G15" s="15" t="s">
        <v>242</v>
      </c>
    </row>
    <row r="16" spans="1:7" s="24" customFormat="1" x14ac:dyDescent="0.25">
      <c r="A16" s="25" t="s">
        <v>171</v>
      </c>
      <c r="B16" s="15" t="s">
        <v>207</v>
      </c>
      <c r="C16" s="15" t="s">
        <v>179</v>
      </c>
      <c r="D16" s="15" t="s">
        <v>206</v>
      </c>
      <c r="E16" s="15" t="s">
        <v>247</v>
      </c>
      <c r="F16" s="15" t="s">
        <v>18</v>
      </c>
      <c r="G16" s="15" t="s">
        <v>242</v>
      </c>
    </row>
    <row r="17" spans="1:7" s="24" customFormat="1" x14ac:dyDescent="0.25">
      <c r="A17" s="25" t="s">
        <v>171</v>
      </c>
      <c r="B17" s="15" t="s">
        <v>208</v>
      </c>
      <c r="C17" s="15" t="s">
        <v>206</v>
      </c>
      <c r="D17" s="15" t="s">
        <v>179</v>
      </c>
      <c r="E17" s="15" t="s">
        <v>248</v>
      </c>
      <c r="F17" s="15" t="s">
        <v>18</v>
      </c>
      <c r="G17" s="15" t="s">
        <v>242</v>
      </c>
    </row>
    <row r="18" spans="1:7" s="24" customFormat="1" x14ac:dyDescent="0.25">
      <c r="A18" s="25" t="s">
        <v>171</v>
      </c>
      <c r="B18" s="15" t="s">
        <v>209</v>
      </c>
      <c r="C18" s="15" t="s">
        <v>173</v>
      </c>
      <c r="D18" s="15" t="s">
        <v>197</v>
      </c>
      <c r="E18" s="15" t="s">
        <v>249</v>
      </c>
      <c r="F18" s="15" t="s">
        <v>18</v>
      </c>
      <c r="G18" s="15" t="s">
        <v>242</v>
      </c>
    </row>
    <row r="19" spans="1:7" x14ac:dyDescent="0.25">
      <c r="A19" s="29" t="s">
        <v>171</v>
      </c>
      <c r="B19" s="30" t="s">
        <v>210</v>
      </c>
      <c r="C19" s="30" t="s">
        <v>173</v>
      </c>
      <c r="D19" s="30" t="s">
        <v>211</v>
      </c>
      <c r="E19" s="30" t="s">
        <v>250</v>
      </c>
      <c r="F19" s="30" t="s">
        <v>18</v>
      </c>
      <c r="G19" s="30" t="s">
        <v>251</v>
      </c>
    </row>
    <row r="20" spans="1:7" s="24" customFormat="1" x14ac:dyDescent="0.25">
      <c r="A20" s="25" t="s">
        <v>171</v>
      </c>
      <c r="B20" s="15" t="s">
        <v>212</v>
      </c>
      <c r="C20" s="15" t="s">
        <v>206</v>
      </c>
      <c r="D20" s="15" t="s">
        <v>213</v>
      </c>
      <c r="E20" s="15" t="s">
        <v>252</v>
      </c>
      <c r="F20" s="15" t="s">
        <v>18</v>
      </c>
      <c r="G20" s="15" t="s">
        <v>251</v>
      </c>
    </row>
    <row r="21" spans="1:7" s="24" customFormat="1" x14ac:dyDescent="0.25">
      <c r="A21" s="25" t="s">
        <v>171</v>
      </c>
      <c r="B21" s="15" t="s">
        <v>214</v>
      </c>
      <c r="C21" s="15" t="s">
        <v>189</v>
      </c>
      <c r="D21" s="15" t="s">
        <v>215</v>
      </c>
      <c r="E21" s="15" t="s">
        <v>253</v>
      </c>
      <c r="F21" s="15" t="s">
        <v>18</v>
      </c>
      <c r="G21" s="15" t="s">
        <v>251</v>
      </c>
    </row>
    <row r="22" spans="1:7" s="24" customFormat="1" x14ac:dyDescent="0.25">
      <c r="A22" s="25" t="s">
        <v>171</v>
      </c>
      <c r="B22" s="15" t="s">
        <v>216</v>
      </c>
      <c r="C22" s="15" t="s">
        <v>189</v>
      </c>
      <c r="D22" s="15" t="s">
        <v>179</v>
      </c>
      <c r="E22" s="15" t="s">
        <v>254</v>
      </c>
      <c r="F22" s="15" t="s">
        <v>18</v>
      </c>
      <c r="G22" s="15" t="s">
        <v>251</v>
      </c>
    </row>
    <row r="23" spans="1:7" s="24" customFormat="1" x14ac:dyDescent="0.25">
      <c r="A23" s="25" t="s">
        <v>171</v>
      </c>
      <c r="B23" s="15" t="s">
        <v>217</v>
      </c>
      <c r="C23" s="15" t="s">
        <v>173</v>
      </c>
      <c r="D23" s="15" t="s">
        <v>218</v>
      </c>
      <c r="E23" s="15" t="s">
        <v>255</v>
      </c>
      <c r="F23" s="15" t="s">
        <v>18</v>
      </c>
      <c r="G23" s="15" t="s">
        <v>251</v>
      </c>
    </row>
    <row r="24" spans="1:7" s="24" customFormat="1" x14ac:dyDescent="0.25">
      <c r="A24" s="25" t="s">
        <v>171</v>
      </c>
      <c r="B24" s="15" t="s">
        <v>219</v>
      </c>
      <c r="C24" s="15" t="s">
        <v>173</v>
      </c>
      <c r="D24" s="15" t="s">
        <v>199</v>
      </c>
      <c r="E24" s="15" t="s">
        <v>256</v>
      </c>
      <c r="F24" s="15" t="s">
        <v>18</v>
      </c>
      <c r="G24" s="15" t="s">
        <v>257</v>
      </c>
    </row>
    <row r="25" spans="1:7" s="24" customFormat="1" x14ac:dyDescent="0.25">
      <c r="A25" s="25" t="s">
        <v>171</v>
      </c>
      <c r="B25" s="15" t="s">
        <v>220</v>
      </c>
      <c r="C25" s="15" t="s">
        <v>179</v>
      </c>
      <c r="D25" s="15" t="s">
        <v>190</v>
      </c>
      <c r="E25" s="15" t="s">
        <v>258</v>
      </c>
      <c r="F25" s="15" t="s">
        <v>18</v>
      </c>
      <c r="G25" s="15" t="s">
        <v>257</v>
      </c>
    </row>
    <row r="26" spans="1:7" s="24" customFormat="1" x14ac:dyDescent="0.25">
      <c r="A26" s="25" t="s">
        <v>171</v>
      </c>
      <c r="B26" s="15" t="s">
        <v>221</v>
      </c>
      <c r="C26" s="15" t="s">
        <v>206</v>
      </c>
      <c r="D26" s="15" t="s">
        <v>193</v>
      </c>
      <c r="E26" s="15" t="s">
        <v>259</v>
      </c>
      <c r="F26" s="15" t="s">
        <v>18</v>
      </c>
      <c r="G26" s="15" t="s">
        <v>257</v>
      </c>
    </row>
    <row r="27" spans="1:7" s="24" customFormat="1" x14ac:dyDescent="0.25">
      <c r="A27" s="25" t="s">
        <v>171</v>
      </c>
      <c r="B27" s="15" t="s">
        <v>222</v>
      </c>
      <c r="C27" s="15" t="s">
        <v>206</v>
      </c>
      <c r="D27" s="15" t="s">
        <v>197</v>
      </c>
      <c r="E27" s="15" t="s">
        <v>260</v>
      </c>
      <c r="F27" s="15" t="s">
        <v>18</v>
      </c>
      <c r="G27" s="15" t="s">
        <v>257</v>
      </c>
    </row>
    <row r="28" spans="1:7" s="24" customFormat="1" x14ac:dyDescent="0.25">
      <c r="A28" s="25" t="s">
        <v>171</v>
      </c>
      <c r="B28" s="15" t="s">
        <v>223</v>
      </c>
      <c r="C28" s="15" t="s">
        <v>179</v>
      </c>
      <c r="D28" s="15" t="s">
        <v>224</v>
      </c>
      <c r="E28" s="15" t="s">
        <v>261</v>
      </c>
      <c r="F28" s="15" t="s">
        <v>18</v>
      </c>
      <c r="G28" s="15" t="s">
        <v>257</v>
      </c>
    </row>
    <row r="29" spans="1:7" s="24" customFormat="1" x14ac:dyDescent="0.25">
      <c r="A29" s="25" t="s">
        <v>171</v>
      </c>
      <c r="B29" s="15" t="s">
        <v>225</v>
      </c>
      <c r="C29" s="15" t="s">
        <v>179</v>
      </c>
      <c r="D29" s="15" t="s">
        <v>226</v>
      </c>
      <c r="E29" s="15" t="s">
        <v>262</v>
      </c>
      <c r="F29" s="15" t="s">
        <v>18</v>
      </c>
      <c r="G29" s="15" t="s">
        <v>263</v>
      </c>
    </row>
    <row r="30" spans="1:7" s="24" customFormat="1" x14ac:dyDescent="0.25">
      <c r="A30" s="25" t="s">
        <v>171</v>
      </c>
      <c r="B30" s="15" t="s">
        <v>227</v>
      </c>
      <c r="C30" s="15" t="s">
        <v>179</v>
      </c>
      <c r="D30" s="15" t="s">
        <v>228</v>
      </c>
      <c r="E30" s="15" t="s">
        <v>264</v>
      </c>
      <c r="F30" s="15" t="s">
        <v>18</v>
      </c>
      <c r="G30" s="15" t="s">
        <v>263</v>
      </c>
    </row>
    <row r="31" spans="1:7" s="24" customFormat="1" x14ac:dyDescent="0.25">
      <c r="A31" s="25" t="s">
        <v>171</v>
      </c>
      <c r="B31" s="15" t="s">
        <v>229</v>
      </c>
      <c r="C31" s="15" t="s">
        <v>206</v>
      </c>
      <c r="D31" s="15" t="s">
        <v>230</v>
      </c>
      <c r="E31" s="15" t="s">
        <v>265</v>
      </c>
      <c r="F31" s="15" t="s">
        <v>18</v>
      </c>
      <c r="G31" s="15" t="s">
        <v>263</v>
      </c>
    </row>
    <row r="32" spans="1:7" s="24" customFormat="1" x14ac:dyDescent="0.25">
      <c r="A32" s="25" t="s">
        <v>171</v>
      </c>
      <c r="B32" s="15" t="s">
        <v>231</v>
      </c>
      <c r="C32" s="15" t="s">
        <v>183</v>
      </c>
      <c r="D32" s="15" t="s">
        <v>183</v>
      </c>
      <c r="E32" s="15" t="s">
        <v>266</v>
      </c>
      <c r="F32" s="15" t="s">
        <v>18</v>
      </c>
      <c r="G32" s="15" t="s">
        <v>267</v>
      </c>
    </row>
    <row r="33" spans="1:7" s="24" customFormat="1" x14ac:dyDescent="0.25">
      <c r="A33" s="25" t="s">
        <v>171</v>
      </c>
      <c r="B33" s="15" t="s">
        <v>232</v>
      </c>
      <c r="C33" s="15" t="s">
        <v>173</v>
      </c>
      <c r="D33" s="15" t="s">
        <v>186</v>
      </c>
      <c r="E33" s="15" t="s">
        <v>268</v>
      </c>
      <c r="F33" s="15" t="s">
        <v>18</v>
      </c>
      <c r="G33" s="15" t="s">
        <v>267</v>
      </c>
    </row>
    <row r="34" spans="1:7" s="24" customFormat="1" x14ac:dyDescent="0.25">
      <c r="A34" s="25" t="s">
        <v>171</v>
      </c>
      <c r="B34" s="15" t="s">
        <v>233</v>
      </c>
      <c r="C34" s="15" t="s">
        <v>189</v>
      </c>
      <c r="D34" s="15" t="s">
        <v>189</v>
      </c>
      <c r="E34" s="15" t="s">
        <v>269</v>
      </c>
      <c r="F34" s="15" t="s">
        <v>18</v>
      </c>
      <c r="G34" s="15" t="s">
        <v>270</v>
      </c>
    </row>
    <row r="35" spans="1:7" s="24" customFormat="1" x14ac:dyDescent="0.25">
      <c r="A35" s="25" t="s">
        <v>171</v>
      </c>
      <c r="B35" s="15" t="s">
        <v>234</v>
      </c>
      <c r="C35" s="15" t="s">
        <v>206</v>
      </c>
      <c r="D35" s="15" t="s">
        <v>215</v>
      </c>
      <c r="E35" s="15" t="s">
        <v>271</v>
      </c>
      <c r="F35" s="15" t="s">
        <v>18</v>
      </c>
      <c r="G35" s="15" t="s">
        <v>270</v>
      </c>
    </row>
    <row r="36" spans="1:7" s="24" customFormat="1" x14ac:dyDescent="0.25">
      <c r="A36" s="25" t="s">
        <v>171</v>
      </c>
      <c r="B36" s="26"/>
      <c r="C36" s="26" t="s">
        <v>179</v>
      </c>
      <c r="D36" s="26" t="s">
        <v>235</v>
      </c>
      <c r="E36" s="26" t="s">
        <v>58</v>
      </c>
      <c r="F36" s="26" t="s">
        <v>236</v>
      </c>
      <c r="G36" s="26" t="s">
        <v>237</v>
      </c>
    </row>
    <row r="37" spans="1:7" s="24" customFormat="1" x14ac:dyDescent="0.25">
      <c r="A37" s="25" t="s">
        <v>171</v>
      </c>
      <c r="B37" s="26"/>
      <c r="C37" s="26" t="s">
        <v>206</v>
      </c>
      <c r="D37" s="26" t="s">
        <v>189</v>
      </c>
      <c r="E37" s="26" t="s">
        <v>81</v>
      </c>
      <c r="F37" s="26" t="s">
        <v>236</v>
      </c>
      <c r="G37" s="26" t="s">
        <v>181</v>
      </c>
    </row>
    <row r="38" spans="1:7" s="24" customFormat="1" x14ac:dyDescent="0.25">
      <c r="A38" s="25" t="s">
        <v>171</v>
      </c>
      <c r="B38" s="26"/>
      <c r="C38" s="26" t="s">
        <v>206</v>
      </c>
      <c r="D38" s="26" t="s">
        <v>173</v>
      </c>
      <c r="E38" s="26" t="s">
        <v>82</v>
      </c>
      <c r="F38" s="26" t="s">
        <v>236</v>
      </c>
      <c r="G38" s="26" t="s">
        <v>237</v>
      </c>
    </row>
    <row r="39" spans="1:7" s="24" customFormat="1" x14ac:dyDescent="0.25">
      <c r="A39" s="25" t="s">
        <v>171</v>
      </c>
      <c r="B39" s="26"/>
      <c r="C39" s="26" t="s">
        <v>206</v>
      </c>
      <c r="D39" s="26" t="s">
        <v>177</v>
      </c>
      <c r="E39" s="26" t="s">
        <v>84</v>
      </c>
      <c r="F39" s="26" t="s">
        <v>236</v>
      </c>
      <c r="G39" s="26" t="s">
        <v>181</v>
      </c>
    </row>
    <row r="40" spans="1:7" s="24" customFormat="1" x14ac:dyDescent="0.25">
      <c r="A40" s="25" t="s">
        <v>171</v>
      </c>
      <c r="B40" s="26"/>
      <c r="C40" s="26" t="s">
        <v>206</v>
      </c>
      <c r="D40" s="26" t="s">
        <v>235</v>
      </c>
      <c r="E40" s="26" t="s">
        <v>86</v>
      </c>
      <c r="F40" s="26" t="s">
        <v>236</v>
      </c>
      <c r="G40" s="26" t="s">
        <v>237</v>
      </c>
    </row>
    <row r="41" spans="1:7" s="24" customFormat="1" x14ac:dyDescent="0.25">
      <c r="A41" s="25" t="s">
        <v>171</v>
      </c>
      <c r="B41" s="26"/>
      <c r="C41" s="26" t="s">
        <v>189</v>
      </c>
      <c r="D41" s="26" t="s">
        <v>238</v>
      </c>
      <c r="E41" s="26" t="s">
        <v>132</v>
      </c>
      <c r="F41" s="26" t="s">
        <v>236</v>
      </c>
      <c r="G41" s="26" t="s">
        <v>239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28" sqref="C28"/>
    </sheetView>
  </sheetViews>
  <sheetFormatPr defaultRowHeight="16.2" x14ac:dyDescent="0.3"/>
  <cols>
    <col min="1" max="1" width="7.44140625" style="21" customWidth="1"/>
    <col min="2" max="2" width="5.44140625" style="21" customWidth="1"/>
    <col min="3" max="3" width="11.6640625" style="21" customWidth="1"/>
    <col min="4" max="4" width="13.88671875" style="21" customWidth="1"/>
    <col min="5" max="6" width="9" style="21"/>
  </cols>
  <sheetData>
    <row r="1" spans="1:4" customFormat="1" x14ac:dyDescent="0.3">
      <c r="A1" s="17" t="s">
        <v>294</v>
      </c>
      <c r="B1" s="18" t="s">
        <v>295</v>
      </c>
      <c r="C1" s="18" t="s">
        <v>296</v>
      </c>
      <c r="D1" s="18" t="s">
        <v>297</v>
      </c>
    </row>
    <row r="2" spans="1:4" customFormat="1" x14ac:dyDescent="0.3">
      <c r="A2" s="19" t="s">
        <v>61</v>
      </c>
      <c r="B2" s="20" t="s">
        <v>298</v>
      </c>
      <c r="C2" s="20" t="s">
        <v>299</v>
      </c>
      <c r="D2" s="20" t="s">
        <v>181</v>
      </c>
    </row>
    <row r="3" spans="1:4" customFormat="1" ht="32.4" x14ac:dyDescent="0.3">
      <c r="A3" s="19" t="s">
        <v>74</v>
      </c>
      <c r="B3" s="20" t="s">
        <v>298</v>
      </c>
      <c r="C3" s="20" t="s">
        <v>300</v>
      </c>
      <c r="D3" s="20" t="s">
        <v>301</v>
      </c>
    </row>
    <row r="4" spans="1:4" customFormat="1" ht="32.4" x14ac:dyDescent="0.3">
      <c r="A4" s="19" t="s">
        <v>76</v>
      </c>
      <c r="B4" s="20" t="s">
        <v>298</v>
      </c>
      <c r="C4" s="20" t="s">
        <v>300</v>
      </c>
      <c r="D4" s="20" t="s">
        <v>302</v>
      </c>
    </row>
    <row r="5" spans="1:4" customFormat="1" ht="32.4" x14ac:dyDescent="0.3">
      <c r="A5" s="19" t="s">
        <v>54</v>
      </c>
      <c r="B5" s="20" t="s">
        <v>298</v>
      </c>
      <c r="C5" s="20" t="s">
        <v>300</v>
      </c>
      <c r="D5" s="20" t="s">
        <v>281</v>
      </c>
    </row>
    <row r="6" spans="1:4" customFormat="1" ht="32.4" x14ac:dyDescent="0.3">
      <c r="A6" s="19" t="s">
        <v>303</v>
      </c>
      <c r="B6" s="20" t="s">
        <v>298</v>
      </c>
      <c r="C6" s="20" t="s">
        <v>300</v>
      </c>
      <c r="D6" s="20" t="s">
        <v>301</v>
      </c>
    </row>
    <row r="7" spans="1:4" customFormat="1" ht="32.4" x14ac:dyDescent="0.3">
      <c r="A7" s="19" t="s">
        <v>101</v>
      </c>
      <c r="B7" s="20" t="s">
        <v>304</v>
      </c>
      <c r="C7" s="20" t="s">
        <v>300</v>
      </c>
      <c r="D7" s="20" t="s">
        <v>278</v>
      </c>
    </row>
    <row r="8" spans="1:4" customFormat="1" ht="32.4" x14ac:dyDescent="0.3">
      <c r="A8" s="19" t="s">
        <v>92</v>
      </c>
      <c r="B8" s="20" t="s">
        <v>304</v>
      </c>
      <c r="C8" s="20" t="s">
        <v>300</v>
      </c>
      <c r="D8" s="20" t="s">
        <v>305</v>
      </c>
    </row>
    <row r="9" spans="1:4" customFormat="1" ht="32.4" x14ac:dyDescent="0.3">
      <c r="A9" s="19" t="s">
        <v>306</v>
      </c>
      <c r="B9" s="20" t="s">
        <v>304</v>
      </c>
      <c r="C9" s="20" t="s">
        <v>300</v>
      </c>
      <c r="D9" s="20" t="s">
        <v>278</v>
      </c>
    </row>
    <row r="10" spans="1:4" customFormat="1" x14ac:dyDescent="0.3">
      <c r="A10" s="19" t="s">
        <v>98</v>
      </c>
      <c r="B10" s="20" t="s">
        <v>304</v>
      </c>
      <c r="C10" s="20" t="s">
        <v>307</v>
      </c>
      <c r="D10" s="20" t="s">
        <v>308</v>
      </c>
    </row>
    <row r="11" spans="1:4" customFormat="1" ht="32.4" x14ac:dyDescent="0.3">
      <c r="A11" s="19" t="s">
        <v>122</v>
      </c>
      <c r="B11" s="20" t="s">
        <v>309</v>
      </c>
      <c r="C11" s="20" t="s">
        <v>300</v>
      </c>
      <c r="D11" s="20" t="s">
        <v>302</v>
      </c>
    </row>
    <row r="12" spans="1:4" customFormat="1" ht="32.4" x14ac:dyDescent="0.3">
      <c r="A12" s="19" t="s">
        <v>108</v>
      </c>
      <c r="B12" s="20" t="s">
        <v>309</v>
      </c>
      <c r="C12" s="20" t="s">
        <v>300</v>
      </c>
      <c r="D12" s="20" t="s">
        <v>302</v>
      </c>
    </row>
    <row r="13" spans="1:4" customFormat="1" ht="32.4" x14ac:dyDescent="0.3">
      <c r="A13" s="19" t="s">
        <v>124</v>
      </c>
      <c r="B13" s="20" t="s">
        <v>309</v>
      </c>
      <c r="C13" s="20" t="s">
        <v>300</v>
      </c>
      <c r="D13" s="20" t="s">
        <v>310</v>
      </c>
    </row>
    <row r="14" spans="1:4" customFormat="1" ht="32.4" x14ac:dyDescent="0.3">
      <c r="A14" s="19" t="s">
        <v>123</v>
      </c>
      <c r="B14" s="20" t="s">
        <v>309</v>
      </c>
      <c r="C14" s="20" t="s">
        <v>300</v>
      </c>
      <c r="D14" s="20" t="s">
        <v>278</v>
      </c>
    </row>
    <row r="15" spans="1:4" customFormat="1" ht="32.4" x14ac:dyDescent="0.3">
      <c r="A15" s="19" t="s">
        <v>127</v>
      </c>
      <c r="B15" s="20" t="s">
        <v>309</v>
      </c>
      <c r="C15" s="20" t="s">
        <v>300</v>
      </c>
      <c r="D15" s="20" t="s">
        <v>301</v>
      </c>
    </row>
    <row r="16" spans="1:4" customFormat="1" ht="32.4" x14ac:dyDescent="0.3">
      <c r="A16" s="19" t="s">
        <v>134</v>
      </c>
      <c r="B16" s="20" t="s">
        <v>309</v>
      </c>
      <c r="C16" s="20" t="s">
        <v>300</v>
      </c>
      <c r="D16" s="20" t="s">
        <v>302</v>
      </c>
    </row>
    <row r="17" spans="1:4" customFormat="1" ht="32.4" x14ac:dyDescent="0.3">
      <c r="A17" s="19" t="s">
        <v>311</v>
      </c>
      <c r="B17" s="20" t="s">
        <v>312</v>
      </c>
      <c r="C17" s="20" t="s">
        <v>300</v>
      </c>
      <c r="D17" s="20" t="s">
        <v>313</v>
      </c>
    </row>
    <row r="18" spans="1:4" customFormat="1" ht="32.4" x14ac:dyDescent="0.3">
      <c r="A18" s="19" t="s">
        <v>149</v>
      </c>
      <c r="B18" s="20" t="s">
        <v>312</v>
      </c>
      <c r="C18" s="20" t="s">
        <v>300</v>
      </c>
      <c r="D18" s="20" t="s">
        <v>313</v>
      </c>
    </row>
    <row r="19" spans="1:4" customFormat="1" ht="32.4" x14ac:dyDescent="0.3">
      <c r="A19" s="19" t="s">
        <v>138</v>
      </c>
      <c r="B19" s="20" t="s">
        <v>312</v>
      </c>
      <c r="C19" s="20" t="s">
        <v>300</v>
      </c>
      <c r="D19" s="20" t="s">
        <v>313</v>
      </c>
    </row>
    <row r="20" spans="1:4" customFormat="1" x14ac:dyDescent="0.3">
      <c r="A20" s="19" t="s">
        <v>136</v>
      </c>
      <c r="B20" s="20" t="s">
        <v>312</v>
      </c>
      <c r="C20" s="20" t="s">
        <v>307</v>
      </c>
      <c r="D20" s="20" t="s">
        <v>308</v>
      </c>
    </row>
    <row r="21" spans="1:4" customFormat="1" x14ac:dyDescent="0.3">
      <c r="A21" s="19" t="s">
        <v>156</v>
      </c>
      <c r="B21" s="20" t="s">
        <v>312</v>
      </c>
      <c r="C21" s="20" t="s">
        <v>299</v>
      </c>
      <c r="D21" s="20" t="s">
        <v>293</v>
      </c>
    </row>
    <row r="22" spans="1:4" customFormat="1" ht="32.4" x14ac:dyDescent="0.3">
      <c r="A22" s="19" t="s">
        <v>100</v>
      </c>
      <c r="B22" s="20" t="s">
        <v>314</v>
      </c>
      <c r="C22" s="20" t="s">
        <v>300</v>
      </c>
      <c r="D22" s="20" t="s">
        <v>305</v>
      </c>
    </row>
    <row r="23" spans="1:4" customFormat="1" ht="32.4" x14ac:dyDescent="0.3">
      <c r="A23" s="19" t="s">
        <v>152</v>
      </c>
      <c r="B23" s="20" t="s">
        <v>315</v>
      </c>
      <c r="C23" s="20" t="s">
        <v>300</v>
      </c>
      <c r="D23" s="20" t="s">
        <v>305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H23"/>
    </sheetView>
  </sheetViews>
  <sheetFormatPr defaultRowHeight="16.2" x14ac:dyDescent="0.3"/>
  <cols>
    <col min="1" max="1" width="9.5546875" customWidth="1"/>
    <col min="2" max="2" width="17.44140625" customWidth="1"/>
    <col min="6" max="6" width="13.21875" customWidth="1"/>
    <col min="8" max="8" width="49.6640625" customWidth="1"/>
    <col min="10" max="10" width="19.6640625" customWidth="1"/>
    <col min="11" max="11" width="11.5546875" customWidth="1"/>
  </cols>
  <sheetData>
    <row r="1" spans="1:8" ht="30.6" x14ac:dyDescent="0.3">
      <c r="A1" s="46" t="s">
        <v>394</v>
      </c>
      <c r="B1" s="47"/>
      <c r="C1" s="47"/>
      <c r="D1" s="47"/>
      <c r="E1" s="47"/>
      <c r="F1" s="47"/>
      <c r="G1" s="47"/>
      <c r="H1" s="47"/>
    </row>
    <row r="2" spans="1:8" ht="32.4" customHeight="1" x14ac:dyDescent="0.3">
      <c r="A2" s="49" t="s">
        <v>395</v>
      </c>
      <c r="B2" s="50"/>
      <c r="C2" s="50"/>
      <c r="D2" s="50"/>
      <c r="E2" s="50"/>
      <c r="F2" s="50"/>
      <c r="G2" s="50"/>
      <c r="H2" s="50"/>
    </row>
    <row r="24" spans="1:3" x14ac:dyDescent="0.3">
      <c r="A24" s="45"/>
      <c r="B24" s="2" t="s">
        <v>389</v>
      </c>
      <c r="C24" s="16" t="s">
        <v>390</v>
      </c>
    </row>
    <row r="25" spans="1:3" x14ac:dyDescent="0.3">
      <c r="A25" s="2">
        <v>1</v>
      </c>
      <c r="B25" s="2" t="s">
        <v>6</v>
      </c>
      <c r="C25" s="16">
        <v>51</v>
      </c>
    </row>
    <row r="26" spans="1:3" x14ac:dyDescent="0.3">
      <c r="A26" s="2">
        <v>2</v>
      </c>
      <c r="B26" s="2" t="s">
        <v>8</v>
      </c>
      <c r="C26" s="16">
        <v>22</v>
      </c>
    </row>
    <row r="27" spans="1:3" x14ac:dyDescent="0.3">
      <c r="A27" s="2">
        <v>3</v>
      </c>
      <c r="B27" s="2" t="s">
        <v>9</v>
      </c>
      <c r="C27" s="16">
        <v>5</v>
      </c>
    </row>
    <row r="28" spans="1:3" x14ac:dyDescent="0.3">
      <c r="A28" s="2">
        <v>4</v>
      </c>
      <c r="B28" s="2" t="s">
        <v>7</v>
      </c>
      <c r="C28" s="16">
        <v>0</v>
      </c>
    </row>
    <row r="29" spans="1:3" x14ac:dyDescent="0.3">
      <c r="A29" s="2">
        <v>5</v>
      </c>
      <c r="B29" s="2" t="s">
        <v>10</v>
      </c>
      <c r="C29" s="16">
        <v>10</v>
      </c>
    </row>
    <row r="30" spans="1:3" x14ac:dyDescent="0.3">
      <c r="A30" s="2">
        <v>6</v>
      </c>
      <c r="B30" s="2" t="s">
        <v>11</v>
      </c>
      <c r="C30" s="16">
        <v>0</v>
      </c>
    </row>
    <row r="31" spans="1:3" x14ac:dyDescent="0.3">
      <c r="A31" s="2">
        <v>7</v>
      </c>
      <c r="B31" s="2" t="s">
        <v>12</v>
      </c>
      <c r="C31" s="16">
        <v>3</v>
      </c>
    </row>
    <row r="32" spans="1:3" x14ac:dyDescent="0.3">
      <c r="A32" s="2">
        <v>8</v>
      </c>
      <c r="B32" s="2" t="s">
        <v>13</v>
      </c>
      <c r="C32" s="16">
        <v>21</v>
      </c>
    </row>
    <row r="33" spans="1:3" x14ac:dyDescent="0.3">
      <c r="A33" s="2">
        <v>9</v>
      </c>
      <c r="B33" s="2" t="s">
        <v>14</v>
      </c>
      <c r="C33" s="16">
        <v>2</v>
      </c>
    </row>
    <row r="34" spans="1:3" x14ac:dyDescent="0.3">
      <c r="A34" s="2">
        <v>10</v>
      </c>
      <c r="B34" s="2" t="s">
        <v>328</v>
      </c>
      <c r="C34" s="16">
        <v>2</v>
      </c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L13" sqref="L13"/>
    </sheetView>
  </sheetViews>
  <sheetFormatPr defaultRowHeight="16.2" x14ac:dyDescent="0.3"/>
  <cols>
    <col min="1" max="1" width="18.88671875" customWidth="1"/>
    <col min="8" max="8" width="7.5546875" customWidth="1"/>
    <col min="9" max="9" width="22.88671875" customWidth="1"/>
  </cols>
  <sheetData>
    <row r="1" spans="1:12" x14ac:dyDescent="0.3">
      <c r="A1" s="41" t="s">
        <v>391</v>
      </c>
      <c r="B1" s="3">
        <v>1</v>
      </c>
    </row>
    <row r="2" spans="1:12" x14ac:dyDescent="0.3">
      <c r="A2" s="3" t="s">
        <v>280</v>
      </c>
      <c r="B2" s="3">
        <v>1</v>
      </c>
    </row>
    <row r="3" spans="1:12" x14ac:dyDescent="0.3">
      <c r="A3" s="3" t="s">
        <v>288</v>
      </c>
      <c r="B3" s="3">
        <v>2</v>
      </c>
    </row>
    <row r="4" spans="1:12" ht="28.2" customHeight="1" x14ac:dyDescent="0.3">
      <c r="A4" s="3" t="s">
        <v>326</v>
      </c>
      <c r="B4" s="3">
        <v>1</v>
      </c>
      <c r="C4" s="51" t="s">
        <v>396</v>
      </c>
      <c r="D4" s="48"/>
      <c r="E4" s="48"/>
      <c r="F4" s="48"/>
      <c r="G4" s="48"/>
      <c r="H4" s="48"/>
      <c r="I4" s="48"/>
      <c r="J4" s="48"/>
      <c r="K4" s="40"/>
    </row>
    <row r="5" spans="1:12" ht="22.2" x14ac:dyDescent="0.3">
      <c r="A5" s="3" t="s">
        <v>287</v>
      </c>
      <c r="B5" s="3">
        <v>2</v>
      </c>
      <c r="C5" s="53" t="s">
        <v>397</v>
      </c>
      <c r="D5" s="54"/>
      <c r="E5" s="54"/>
      <c r="F5" s="54"/>
      <c r="G5" s="54"/>
      <c r="H5" s="54"/>
      <c r="I5" s="54"/>
      <c r="J5" s="54"/>
      <c r="K5" s="54"/>
      <c r="L5" s="52"/>
    </row>
    <row r="6" spans="1:12" x14ac:dyDescent="0.3">
      <c r="A6" s="3" t="s">
        <v>322</v>
      </c>
      <c r="B6" s="3">
        <v>1</v>
      </c>
    </row>
    <row r="7" spans="1:12" x14ac:dyDescent="0.3">
      <c r="A7" s="3" t="s">
        <v>392</v>
      </c>
      <c r="B7" s="3">
        <v>2</v>
      </c>
    </row>
    <row r="8" spans="1:12" x14ac:dyDescent="0.3">
      <c r="A8" s="3" t="s">
        <v>354</v>
      </c>
      <c r="B8" s="3">
        <v>4</v>
      </c>
    </row>
    <row r="9" spans="1:12" x14ac:dyDescent="0.3">
      <c r="A9" s="3" t="s">
        <v>342</v>
      </c>
      <c r="B9" s="3">
        <v>1</v>
      </c>
    </row>
    <row r="10" spans="1:12" x14ac:dyDescent="0.3">
      <c r="A10" s="3" t="s">
        <v>251</v>
      </c>
      <c r="B10" s="3">
        <v>4</v>
      </c>
    </row>
    <row r="11" spans="1:12" x14ac:dyDescent="0.3">
      <c r="A11" s="3" t="s">
        <v>317</v>
      </c>
      <c r="B11" s="3">
        <v>6</v>
      </c>
    </row>
    <row r="12" spans="1:12" x14ac:dyDescent="0.3">
      <c r="A12" s="3" t="s">
        <v>335</v>
      </c>
      <c r="B12" s="3">
        <v>3</v>
      </c>
    </row>
    <row r="13" spans="1:12" x14ac:dyDescent="0.3">
      <c r="A13" s="3" t="s">
        <v>369</v>
      </c>
      <c r="B13" s="3">
        <v>1</v>
      </c>
    </row>
    <row r="14" spans="1:12" x14ac:dyDescent="0.3">
      <c r="A14" s="3" t="s">
        <v>320</v>
      </c>
      <c r="B14" s="3">
        <v>3</v>
      </c>
    </row>
    <row r="15" spans="1:12" x14ac:dyDescent="0.3">
      <c r="A15" s="3" t="s">
        <v>333</v>
      </c>
      <c r="B15" s="3">
        <v>3</v>
      </c>
    </row>
    <row r="16" spans="1:12" x14ac:dyDescent="0.3">
      <c r="A16" s="3" t="s">
        <v>331</v>
      </c>
      <c r="B16" s="3">
        <v>28</v>
      </c>
    </row>
    <row r="17" spans="1:2" x14ac:dyDescent="0.3">
      <c r="A17" s="3" t="s">
        <v>275</v>
      </c>
      <c r="B17" s="3">
        <v>2</v>
      </c>
    </row>
    <row r="18" spans="1:2" x14ac:dyDescent="0.3">
      <c r="A18" s="3" t="s">
        <v>316</v>
      </c>
      <c r="B18" s="3">
        <v>7</v>
      </c>
    </row>
    <row r="19" spans="1:2" x14ac:dyDescent="0.3">
      <c r="A19" s="3" t="s">
        <v>377</v>
      </c>
      <c r="B19" s="3">
        <v>3</v>
      </c>
    </row>
    <row r="20" spans="1:2" x14ac:dyDescent="0.3">
      <c r="A20" s="3" t="s">
        <v>330</v>
      </c>
      <c r="B20" s="3">
        <v>7</v>
      </c>
    </row>
    <row r="21" spans="1:2" x14ac:dyDescent="0.3">
      <c r="A21" s="3" t="s">
        <v>362</v>
      </c>
      <c r="B21" s="3">
        <v>1</v>
      </c>
    </row>
    <row r="22" spans="1:2" x14ac:dyDescent="0.3">
      <c r="A22" s="3" t="s">
        <v>352</v>
      </c>
      <c r="B22" s="3">
        <v>1</v>
      </c>
    </row>
    <row r="23" spans="1:2" x14ac:dyDescent="0.3">
      <c r="A23" s="3" t="s">
        <v>350</v>
      </c>
      <c r="B23" s="3">
        <v>1</v>
      </c>
    </row>
    <row r="24" spans="1:2" x14ac:dyDescent="0.3">
      <c r="A24" s="3" t="s">
        <v>346</v>
      </c>
      <c r="B24" s="3">
        <v>5</v>
      </c>
    </row>
    <row r="25" spans="1:2" x14ac:dyDescent="0.3">
      <c r="A25" s="41" t="s">
        <v>393</v>
      </c>
      <c r="B25" s="3">
        <v>16</v>
      </c>
    </row>
    <row r="26" spans="1:2" x14ac:dyDescent="0.3">
      <c r="A26" s="3" t="s">
        <v>285</v>
      </c>
      <c r="B26" s="3">
        <v>1</v>
      </c>
    </row>
    <row r="27" spans="1:2" x14ac:dyDescent="0.3">
      <c r="A27" s="3" t="s">
        <v>351</v>
      </c>
      <c r="B27" s="3">
        <v>1</v>
      </c>
    </row>
    <row r="28" spans="1:2" x14ac:dyDescent="0.3">
      <c r="A28" s="3" t="s">
        <v>378</v>
      </c>
      <c r="B28" s="3">
        <v>1</v>
      </c>
    </row>
  </sheetData>
  <mergeCells count="2">
    <mergeCell ref="C4:J4"/>
    <mergeCell ref="C5:K5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升學進路</vt:lpstr>
      <vt:lpstr>完免錄取名單</vt:lpstr>
      <vt:lpstr>東吳報到名單</vt:lpstr>
      <vt:lpstr>畢業生升學進路</vt:lpstr>
      <vt:lpstr>各科就讀人數</vt:lpstr>
      <vt:lpstr>升學進路!Print_Area</vt:lpstr>
      <vt:lpstr>升學進路!Print_Titles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2019-09-10T02:20:27Z</cp:lastPrinted>
  <dcterms:created xsi:type="dcterms:W3CDTF">2019-06-18T01:38:05Z</dcterms:created>
  <dcterms:modified xsi:type="dcterms:W3CDTF">2022-02-14T06:12:35Z</dcterms:modified>
</cp:coreProperties>
</file>