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101-104校務評鑑\"/>
    </mc:Choice>
  </mc:AlternateContent>
  <bookViews>
    <workbookView xWindow="0" yWindow="0" windowWidth="19200" windowHeight="787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D12" i="1" s="1"/>
  <c r="E12" i="1" s="1"/>
  <c r="C11" i="1"/>
  <c r="B11" i="1"/>
  <c r="E10" i="1"/>
  <c r="D10" i="1"/>
  <c r="D11" i="1"/>
  <c r="E11" i="1" s="1"/>
  <c r="C10" i="1"/>
  <c r="B10" i="1"/>
  <c r="E9" i="1"/>
  <c r="D9" i="1"/>
  <c r="C9" i="1"/>
  <c r="B9" i="1"/>
  <c r="E4" i="1" l="1"/>
  <c r="E5" i="1"/>
  <c r="D4" i="1"/>
  <c r="D5" i="1"/>
  <c r="D6" i="1"/>
  <c r="E6" i="1" s="1"/>
  <c r="E3" i="1"/>
  <c r="D3" i="1"/>
</calcChain>
</file>

<file path=xl/sharedStrings.xml><?xml version="1.0" encoding="utf-8"?>
<sst xmlns="http://schemas.openxmlformats.org/spreadsheetml/2006/main" count="20" uniqueCount="12">
  <si>
    <t>基金來源</t>
    <phoneticPr fontId="1" type="noConversion"/>
  </si>
  <si>
    <t>預算數</t>
    <phoneticPr fontId="1" type="noConversion"/>
  </si>
  <si>
    <t>決算數</t>
    <phoneticPr fontId="1" type="noConversion"/>
  </si>
  <si>
    <t>百分比</t>
    <phoneticPr fontId="1" type="noConversion"/>
  </si>
  <si>
    <t>比較增減</t>
    <phoneticPr fontId="1" type="noConversion"/>
  </si>
  <si>
    <t>101年度</t>
    <phoneticPr fontId="1" type="noConversion"/>
  </si>
  <si>
    <t>102年度</t>
  </si>
  <si>
    <t>103年度</t>
  </si>
  <si>
    <t>104年度</t>
  </si>
  <si>
    <t>基金用途</t>
    <phoneticPr fontId="1" type="noConversion"/>
  </si>
  <si>
    <t>備註:不含超併、統籌科目</t>
    <phoneticPr fontId="1" type="noConversion"/>
  </si>
  <si>
    <t>101-104年度預算數與決算數明細表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</si>
</sst>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0" fontId="0" fillId="0" borderId="1" xfId="0" applyNumberForma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19" sqref="G19"/>
    </sheetView>
  </sheetViews>
  <sheetFormatPr defaultRowHeight="17" x14ac:dyDescent="0.4"/>
  <cols>
    <col min="1" max="1" width="10.1796875" style="1" customWidth="1"/>
    <col min="2" max="3" width="12.08984375" style="1" bestFit="1" customWidth="1"/>
    <col min="4" max="4" width="14" style="1" customWidth="1"/>
    <col min="5" max="16384" width="8.7265625" style="1"/>
  </cols>
  <sheetData>
    <row r="1" spans="1:5" x14ac:dyDescent="0.4">
      <c r="A1" s="1" t="s">
        <v>11</v>
      </c>
    </row>
    <row r="2" spans="1:5" x14ac:dyDescent="0.4">
      <c r="A2" s="2" t="s">
        <v>0</v>
      </c>
      <c r="B2" s="2" t="s">
        <v>1</v>
      </c>
      <c r="C2" s="2" t="s">
        <v>2</v>
      </c>
      <c r="D2" s="2" t="s">
        <v>4</v>
      </c>
      <c r="E2" s="2" t="s">
        <v>3</v>
      </c>
    </row>
    <row r="3" spans="1:5" x14ac:dyDescent="0.4">
      <c r="A3" s="2" t="s">
        <v>5</v>
      </c>
      <c r="B3" s="2">
        <v>202779000</v>
      </c>
      <c r="C3" s="2">
        <v>259816116</v>
      </c>
      <c r="D3" s="2">
        <f>C3-B3</f>
        <v>57037116</v>
      </c>
      <c r="E3" s="3">
        <f>D3/B3</f>
        <v>0.28127723284955541</v>
      </c>
    </row>
    <row r="4" spans="1:5" x14ac:dyDescent="0.4">
      <c r="A4" s="2" t="s">
        <v>6</v>
      </c>
      <c r="B4" s="2">
        <v>194237000</v>
      </c>
      <c r="C4" s="2">
        <v>247498717</v>
      </c>
      <c r="D4" s="2">
        <f t="shared" ref="D4:D6" si="0">C4-B4</f>
        <v>53261717</v>
      </c>
      <c r="E4" s="3">
        <f t="shared" ref="E4:E6" si="1">D4/B4</f>
        <v>0.27420994455227377</v>
      </c>
    </row>
    <row r="5" spans="1:5" x14ac:dyDescent="0.4">
      <c r="A5" s="2" t="s">
        <v>7</v>
      </c>
      <c r="B5" s="2">
        <v>237854000</v>
      </c>
      <c r="C5" s="2">
        <v>250269081</v>
      </c>
      <c r="D5" s="2">
        <f t="shared" si="0"/>
        <v>12415081</v>
      </c>
      <c r="E5" s="3">
        <f t="shared" si="1"/>
        <v>5.2196225415591074E-2</v>
      </c>
    </row>
    <row r="6" spans="1:5" x14ac:dyDescent="0.4">
      <c r="A6" s="2" t="s">
        <v>8</v>
      </c>
      <c r="B6" s="2">
        <v>238878000</v>
      </c>
      <c r="C6" s="2">
        <v>243764308</v>
      </c>
      <c r="D6" s="2">
        <f t="shared" si="0"/>
        <v>4886308</v>
      </c>
      <c r="E6" s="3">
        <f t="shared" si="1"/>
        <v>2.0455244936745953E-2</v>
      </c>
    </row>
    <row r="7" spans="1:5" x14ac:dyDescent="0.4">
      <c r="A7" s="2"/>
      <c r="B7" s="2"/>
      <c r="C7" s="2"/>
      <c r="D7" s="2"/>
      <c r="E7" s="2"/>
    </row>
    <row r="8" spans="1:5" x14ac:dyDescent="0.4">
      <c r="A8" s="2" t="s">
        <v>9</v>
      </c>
      <c r="B8" s="2" t="s">
        <v>1</v>
      </c>
      <c r="C8" s="2" t="s">
        <v>2</v>
      </c>
      <c r="D8" s="2" t="s">
        <v>4</v>
      </c>
      <c r="E8" s="2" t="s">
        <v>3</v>
      </c>
    </row>
    <row r="9" spans="1:5" x14ac:dyDescent="0.4">
      <c r="A9" s="2" t="s">
        <v>5</v>
      </c>
      <c r="B9" s="2">
        <f>202301000+478000</f>
        <v>202779000</v>
      </c>
      <c r="C9" s="2">
        <f>193484599+414174</f>
        <v>193898773</v>
      </c>
      <c r="D9" s="2">
        <f>C9-B9</f>
        <v>-8880227</v>
      </c>
      <c r="E9" s="3">
        <f>D9/B9</f>
        <v>-4.3792636318356434E-2</v>
      </c>
    </row>
    <row r="10" spans="1:5" x14ac:dyDescent="0.4">
      <c r="A10" s="2" t="s">
        <v>6</v>
      </c>
      <c r="B10" s="2">
        <f>193932000+305000</f>
        <v>194237000</v>
      </c>
      <c r="C10" s="2">
        <f>189691734+254265</f>
        <v>189945999</v>
      </c>
      <c r="D10" s="2">
        <f t="shared" ref="D10:D12" si="2">C10-B10</f>
        <v>-4291001</v>
      </c>
      <c r="E10" s="3">
        <f t="shared" ref="E10:E12" si="3">D10/B10</f>
        <v>-2.209157369605173E-2</v>
      </c>
    </row>
    <row r="11" spans="1:5" x14ac:dyDescent="0.4">
      <c r="A11" s="2" t="s">
        <v>7</v>
      </c>
      <c r="B11" s="2">
        <f>190747000+1152000</f>
        <v>191899000</v>
      </c>
      <c r="C11" s="2">
        <f>189885552+1098796</f>
        <v>190984348</v>
      </c>
      <c r="D11" s="2">
        <f t="shared" si="2"/>
        <v>-914652</v>
      </c>
      <c r="E11" s="3">
        <f t="shared" si="3"/>
        <v>-4.7663197828024121E-3</v>
      </c>
    </row>
    <row r="12" spans="1:5" x14ac:dyDescent="0.4">
      <c r="A12" s="2" t="s">
        <v>8</v>
      </c>
      <c r="B12" s="2">
        <f>188744000+680000</f>
        <v>189424000</v>
      </c>
      <c r="C12" s="2">
        <f>183484052+588475</f>
        <v>184072527</v>
      </c>
      <c r="D12" s="2">
        <f t="shared" si="2"/>
        <v>-5351473</v>
      </c>
      <c r="E12" s="3">
        <f t="shared" si="3"/>
        <v>-2.8251293394712391E-2</v>
      </c>
    </row>
    <row r="13" spans="1:5" x14ac:dyDescent="0.4">
      <c r="A13" s="1" t="s">
        <v>10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money</dc:creator>
  <cp:lastModifiedBy>money</cp:lastModifiedBy>
  <dcterms:created xsi:type="dcterms:W3CDTF">2016-03-16T07:46:44Z</dcterms:created>
  <dcterms:modified xsi:type="dcterms:W3CDTF">2016-03-16T08:15:15Z</dcterms:modified>
</cp:coreProperties>
</file>