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420" windowHeight="11020"/>
  </bookViews>
  <sheets>
    <sheet name="12月" sheetId="1" r:id="rId1"/>
  </sheets>
  <definedNames>
    <definedName name="_xlnm.Print_Area" localSheetId="0">'12月'!$A$1:$R$44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43" i="1"/>
  <c r="Q43"/>
  <c r="P43"/>
  <c r="O43"/>
  <c r="R41"/>
  <c r="Q41"/>
  <c r="P41"/>
  <c r="O41"/>
  <c r="R39"/>
  <c r="Q39"/>
  <c r="P39"/>
  <c r="O39"/>
  <c r="R37"/>
  <c r="Q37"/>
  <c r="P37"/>
  <c r="O37"/>
  <c r="R35"/>
  <c r="Q35"/>
  <c r="P35"/>
  <c r="O35"/>
  <c r="R33"/>
  <c r="Q33"/>
  <c r="P33"/>
  <c r="O33"/>
  <c r="R31"/>
  <c r="Q31"/>
  <c r="P31"/>
  <c r="O31"/>
  <c r="R29"/>
  <c r="Q29"/>
  <c r="P29"/>
  <c r="O29"/>
  <c r="R27"/>
  <c r="Q27"/>
  <c r="P27"/>
  <c r="O27"/>
  <c r="R25"/>
  <c r="Q25"/>
  <c r="P25"/>
  <c r="O25"/>
  <c r="R23"/>
  <c r="Q23"/>
  <c r="P23"/>
  <c r="O23"/>
  <c r="R21"/>
  <c r="Q21"/>
  <c r="P21"/>
  <c r="O21"/>
  <c r="R19"/>
  <c r="Q19"/>
  <c r="P19"/>
  <c r="O19"/>
  <c r="R17"/>
  <c r="Q17"/>
  <c r="P17"/>
  <c r="O17"/>
  <c r="R15"/>
  <c r="Q15"/>
  <c r="P15"/>
  <c r="O15"/>
  <c r="R13"/>
  <c r="Q13"/>
  <c r="P13"/>
  <c r="O13"/>
  <c r="R11"/>
  <c r="Q11"/>
  <c r="P11"/>
  <c r="O11"/>
  <c r="R9"/>
  <c r="Q9"/>
  <c r="P9"/>
  <c r="O9"/>
  <c r="R7"/>
  <c r="Q7"/>
  <c r="P7"/>
  <c r="O7"/>
  <c r="R5"/>
  <c r="Q5"/>
  <c r="P5"/>
  <c r="O5"/>
  <c r="R3"/>
  <c r="Q3"/>
  <c r="P3"/>
  <c r="O3"/>
  <c r="A5" l="1"/>
  <c r="A7" l="1"/>
  <c r="A9" s="1"/>
  <c r="A11" s="1"/>
  <c r="A13" s="1"/>
  <c r="A15" s="1"/>
  <c r="A17" l="1"/>
  <c r="A19" s="1"/>
  <c r="A21" s="1"/>
  <c r="A23" s="1"/>
  <c r="A25"/>
  <c r="A27" l="1"/>
  <c r="A29" s="1"/>
  <c r="A31" s="1"/>
  <c r="A33" s="1"/>
  <c r="A35"/>
  <c r="A37" s="1"/>
  <c r="A39" s="1"/>
  <c r="A41" s="1"/>
  <c r="A43" s="1"/>
</calcChain>
</file>

<file path=xl/sharedStrings.xml><?xml version="1.0" encoding="utf-8"?>
<sst xmlns="http://schemas.openxmlformats.org/spreadsheetml/2006/main" count="290" uniqueCount="212">
  <si>
    <t>日期</t>
    <phoneticPr fontId="1" type="noConversion"/>
  </si>
  <si>
    <t>星期</t>
    <phoneticPr fontId="1" type="noConversion"/>
  </si>
  <si>
    <t>主食</t>
    <phoneticPr fontId="1" type="noConversion"/>
  </si>
  <si>
    <t>主菜/烹調方式</t>
    <phoneticPr fontId="1" type="noConversion"/>
  </si>
  <si>
    <t>蔬菜</t>
    <phoneticPr fontId="1" type="noConversion"/>
  </si>
  <si>
    <t>水果</t>
    <phoneticPr fontId="1" type="noConversion"/>
  </si>
  <si>
    <t>油脂</t>
    <phoneticPr fontId="1" type="noConversion"/>
  </si>
  <si>
    <t>醣類</t>
    <phoneticPr fontId="1" type="noConversion"/>
  </si>
  <si>
    <t>蛋白質</t>
    <phoneticPr fontId="1" type="noConversion"/>
  </si>
  <si>
    <t>脂肪</t>
    <phoneticPr fontId="1" type="noConversion"/>
  </si>
  <si>
    <t>總熱量</t>
    <phoneticPr fontId="1" type="noConversion"/>
  </si>
  <si>
    <t>一</t>
    <phoneticPr fontId="1" type="noConversion"/>
  </si>
  <si>
    <t>二</t>
    <phoneticPr fontId="1" type="noConversion"/>
  </si>
  <si>
    <t>四</t>
    <phoneticPr fontId="1" type="noConversion"/>
  </si>
  <si>
    <t>五</t>
    <phoneticPr fontId="1" type="noConversion"/>
  </si>
  <si>
    <t>副菜/烹調方式</t>
    <phoneticPr fontId="1" type="noConversion"/>
  </si>
  <si>
    <t>湯/烹調方式</t>
    <phoneticPr fontId="1" type="noConversion"/>
  </si>
  <si>
    <t>豆魚蛋肉(中)</t>
    <phoneticPr fontId="1" type="noConversion"/>
  </si>
  <si>
    <t>三                      蔬食日</t>
    <phoneticPr fontId="1" type="noConversion"/>
  </si>
  <si>
    <t>青菜100</t>
    <phoneticPr fontId="1" type="noConversion"/>
  </si>
  <si>
    <t>白米120</t>
    <phoneticPr fontId="1" type="noConversion"/>
  </si>
  <si>
    <t>愛玉凍.百香果汁</t>
    <phoneticPr fontId="1" type="noConversion"/>
  </si>
  <si>
    <t>白米100.糙米20</t>
    <phoneticPr fontId="1" type="noConversion"/>
  </si>
  <si>
    <t>里肌豬排40</t>
    <phoneticPr fontId="1" type="noConversion"/>
  </si>
  <si>
    <t>榨菜10.金針菇10</t>
    <phoneticPr fontId="1" type="noConversion"/>
  </si>
  <si>
    <t>白米100.胚芽米20</t>
    <phoneticPr fontId="1" type="noConversion"/>
  </si>
  <si>
    <t>火鍋肉片40.高麗菜40</t>
    <phoneticPr fontId="1" type="noConversion"/>
  </si>
  <si>
    <t>雞丁40.甜不辣20</t>
    <phoneticPr fontId="1" type="noConversion"/>
  </si>
  <si>
    <t>白米100.小米20</t>
    <phoneticPr fontId="1" type="noConversion"/>
  </si>
  <si>
    <t>雞柳40.蔬菜40</t>
    <phoneticPr fontId="1" type="noConversion"/>
  </si>
  <si>
    <t>仙草汁</t>
    <phoneticPr fontId="1" type="noConversion"/>
  </si>
  <si>
    <t>乾紫菜1.雞蛋10</t>
    <phoneticPr fontId="1" type="noConversion"/>
  </si>
  <si>
    <t>海苔適量.虱目魚丸10</t>
    <phoneticPr fontId="1" type="noConversion"/>
  </si>
  <si>
    <t>油豆腐55.花瓜20</t>
    <phoneticPr fontId="1" type="noConversion"/>
  </si>
  <si>
    <t>白米飯/炊</t>
    <phoneticPr fontId="1" type="noConversion"/>
  </si>
  <si>
    <t>糙米飯/炊</t>
    <phoneticPr fontId="1" type="noConversion"/>
  </si>
  <si>
    <t>胚芽飯/炊</t>
    <phoneticPr fontId="1" type="noConversion"/>
  </si>
  <si>
    <t>小米飯/炊</t>
    <phoneticPr fontId="1" type="noConversion"/>
  </si>
  <si>
    <t>豆菜麵/煮</t>
    <phoneticPr fontId="1" type="noConversion"/>
  </si>
  <si>
    <t>鍋燒意麵/煮</t>
    <phoneticPr fontId="1" type="noConversion"/>
  </si>
  <si>
    <t>筍片排骨湯/煮</t>
    <phoneticPr fontId="1" type="noConversion"/>
  </si>
  <si>
    <t>筍絲肉絲湯/煮</t>
    <phoneticPr fontId="1" type="noConversion"/>
  </si>
  <si>
    <t>乳品</t>
    <phoneticPr fontId="1" type="noConversion"/>
  </si>
  <si>
    <t>菜脯炒蛋/炒</t>
    <phoneticPr fontId="1" type="noConversion"/>
  </si>
  <si>
    <t>南瓜滑蛋/炒</t>
    <phoneticPr fontId="1" type="noConversion"/>
  </si>
  <si>
    <t>蜜汁翅腿*2/燒</t>
    <phoneticPr fontId="1" type="noConversion"/>
  </si>
  <si>
    <t>蕃茄豆腐蛋/燒</t>
    <phoneticPr fontId="1" type="noConversion"/>
  </si>
  <si>
    <t>酸白菜肉片/燒</t>
    <phoneticPr fontId="1" type="noConversion"/>
  </si>
  <si>
    <t>雞丁40.乾辣椒</t>
    <phoneticPr fontId="1" type="noConversion"/>
  </si>
  <si>
    <t>奶皇包30</t>
    <phoneticPr fontId="1" type="noConversion"/>
  </si>
  <si>
    <r>
      <t>薑絲冬瓜湯/煮+</t>
    </r>
    <r>
      <rPr>
        <b/>
        <sz val="12"/>
        <color rgb="FFFF0000"/>
        <rFont val="新細明體"/>
        <family val="1"/>
        <charset val="136"/>
      </rPr>
      <t>水果</t>
    </r>
    <phoneticPr fontId="1" type="noConversion"/>
  </si>
  <si>
    <t>筍絲20.肉絲10</t>
    <phoneticPr fontId="1" type="noConversion"/>
  </si>
  <si>
    <r>
      <t>海佃112年12/1～12/29營養葷食菜單　　</t>
    </r>
    <r>
      <rPr>
        <b/>
        <sz val="16"/>
        <rFont val="新細明體"/>
        <family val="3"/>
        <charset val="136"/>
      </rPr>
      <t>大佳</t>
    </r>
    <r>
      <rPr>
        <b/>
        <sz val="16"/>
        <rFont val="華康中圓體"/>
        <family val="3"/>
        <charset val="136"/>
      </rPr>
      <t>便當廠提供     ＊本公司使用之豬肉為國產豬肉</t>
    </r>
    <phoneticPr fontId="1" type="noConversion"/>
  </si>
  <si>
    <t>洋蔥肉片/燒</t>
  </si>
  <si>
    <t>奶油白花菜/燴</t>
  </si>
  <si>
    <t>香雞排/炸</t>
  </si>
  <si>
    <t>蒙古炒肉/炒</t>
  </si>
  <si>
    <t>豬排+鹹菜/滷</t>
  </si>
  <si>
    <t>刈包(DIY)+花生糖粉/蒸</t>
  </si>
  <si>
    <t>豆豉蒸魚片/蒸</t>
  </si>
  <si>
    <t>醬燒米血杏鮑菇/燒</t>
  </si>
  <si>
    <t>冬瓜排骨酥/燒</t>
  </si>
  <si>
    <t>青花雞柳/炒</t>
  </si>
  <si>
    <t>咖哩雞/燒</t>
  </si>
  <si>
    <t>雙菇大黃瓜/燴</t>
  </si>
  <si>
    <t>鐵路豬排/滷</t>
  </si>
  <si>
    <t>青木瓜燒雞/燒</t>
  </si>
  <si>
    <t>香酥翅腿*2/炸</t>
  </si>
  <si>
    <t>沙茶肉片/燒</t>
  </si>
  <si>
    <t>韓式炒年糕/炒</t>
  </si>
  <si>
    <t>香酥魚排/炸</t>
  </si>
  <si>
    <t>什錦鮮蔬/煮</t>
  </si>
  <si>
    <t>椰奶雞丁/燒</t>
  </si>
  <si>
    <t>白菜蝦捲/燴</t>
  </si>
  <si>
    <t>蒜味火鍋肉/涮</t>
  </si>
  <si>
    <t>麻油雞麵線/煮</t>
  </si>
  <si>
    <t>宮保雞丁/炒</t>
  </si>
  <si>
    <t>銀芽肉絲/炒</t>
  </si>
  <si>
    <t>洋蔥雞柳/燒</t>
  </si>
  <si>
    <t>蔬菜冬粉/炒</t>
  </si>
  <si>
    <t>虱目魚柳燴白菜/燒</t>
  </si>
  <si>
    <t>咖哩魚丸/燒</t>
  </si>
  <si>
    <t>鹽酥雞/炸</t>
  </si>
  <si>
    <t>黑糖饅頭/蒸</t>
  </si>
  <si>
    <t>筍乾肉角/燒</t>
  </si>
  <si>
    <t>麻油米血雞/煮</t>
  </si>
  <si>
    <t>三杯雞甜不辣/炒</t>
  </si>
  <si>
    <t>紅燒排骨/燒</t>
  </si>
  <si>
    <t>麥克雞塊*2/炸</t>
  </si>
  <si>
    <t>沙茶寬粉條/炒</t>
  </si>
  <si>
    <t>烤鯖魚/烤</t>
  </si>
  <si>
    <t>鳳梨香菇麵筋/燒</t>
  </si>
  <si>
    <t>奶皇包/蒸</t>
  </si>
  <si>
    <t>烤芝麻豬排/烤</t>
  </si>
  <si>
    <t>京醬雞柳/燒</t>
  </si>
  <si>
    <t>海芽玉米三色/炒</t>
  </si>
  <si>
    <t>肉燥嫩豆腐/燒</t>
    <phoneticPr fontId="1" type="noConversion"/>
  </si>
  <si>
    <t>家常豆腐/燒</t>
    <phoneticPr fontId="1" type="noConversion"/>
  </si>
  <si>
    <t>辣瓣肉片豆腐/燒</t>
    <phoneticPr fontId="1" type="noConversion"/>
  </si>
  <si>
    <t>花瓜油豆腐/燒</t>
    <phoneticPr fontId="1" type="noConversion"/>
  </si>
  <si>
    <t>回鍋肉/炒</t>
    <phoneticPr fontId="1" type="noConversion"/>
  </si>
  <si>
    <t>炒滷味/炒</t>
    <phoneticPr fontId="1" type="noConversion"/>
  </si>
  <si>
    <t>洋蔥木耳炒蛋/炒</t>
    <phoneticPr fontId="1" type="noConversion"/>
  </si>
  <si>
    <t>三色豆炒蛋/炒</t>
    <phoneticPr fontId="1" type="noConversion"/>
  </si>
  <si>
    <t>大黃瓜炒蛋/炒</t>
    <phoneticPr fontId="1" type="noConversion"/>
  </si>
  <si>
    <t>翡翠蒸蛋/蒸</t>
    <phoneticPr fontId="1" type="noConversion"/>
  </si>
  <si>
    <t>泡菜寬粉條/拌</t>
    <phoneticPr fontId="1" type="noConversion"/>
  </si>
  <si>
    <t>翅腿50</t>
    <phoneticPr fontId="1" type="noConversion"/>
  </si>
  <si>
    <t>肉片45.洋蔥40</t>
    <phoneticPr fontId="1" type="noConversion"/>
  </si>
  <si>
    <t>生鮮香雞排50</t>
    <phoneticPr fontId="1" type="noConversion"/>
  </si>
  <si>
    <t>肉片40.蔬菜40</t>
    <phoneticPr fontId="1" type="noConversion"/>
  </si>
  <si>
    <t>雞蛋20.南瓜30.紅蘿蔔20</t>
    <phoneticPr fontId="1" type="noConversion"/>
  </si>
  <si>
    <t>榨菜10.肉絲10</t>
    <phoneticPr fontId="1" type="noConversion"/>
  </si>
  <si>
    <t>鍋燒麵條300</t>
    <phoneticPr fontId="1" type="noConversion"/>
  </si>
  <si>
    <t>刈包*1.花生糖粉</t>
    <phoneticPr fontId="1" type="noConversion"/>
  </si>
  <si>
    <t>麻辣燙/煮</t>
    <phoneticPr fontId="1" type="noConversion"/>
  </si>
  <si>
    <t>高麗菜30.肉絲10.雞蛋10.小黑輪適量</t>
    <phoneticPr fontId="1" type="noConversion"/>
  </si>
  <si>
    <t>鮮魚片45.豆豉適量</t>
    <phoneticPr fontId="1" type="noConversion"/>
  </si>
  <si>
    <t>米血10.杏鮑菇30</t>
    <phoneticPr fontId="1" type="noConversion"/>
  </si>
  <si>
    <t>排骨45.冬瓜40</t>
    <phoneticPr fontId="1" type="noConversion"/>
  </si>
  <si>
    <t>寬粉10.大白菜20</t>
    <phoneticPr fontId="1" type="noConversion"/>
  </si>
  <si>
    <t>筍片20.鹽菜10</t>
    <phoneticPr fontId="1" type="noConversion"/>
  </si>
  <si>
    <t>雞丁40.馬鈴薯20.紅蘿蔔20</t>
    <phoneticPr fontId="1" type="noConversion"/>
  </si>
  <si>
    <t>肉燥40.豆腐40</t>
    <phoneticPr fontId="1" type="noConversion"/>
  </si>
  <si>
    <t>大黃瓜40.金針菇10.杏鮑菇10</t>
    <phoneticPr fontId="1" type="noConversion"/>
  </si>
  <si>
    <t>紅茶包.珍珠適量</t>
    <phoneticPr fontId="1" type="noConversion"/>
  </si>
  <si>
    <t>雞丁40.青木瓜20.紅蘿蔔20</t>
    <phoneticPr fontId="1" type="noConversion"/>
  </si>
  <si>
    <t>炒青菜/炒</t>
    <phoneticPr fontId="1" type="noConversion"/>
  </si>
  <si>
    <t>芝麻飯/炊</t>
    <phoneticPr fontId="1" type="noConversion"/>
  </si>
  <si>
    <t>三島香鬆飯/炊</t>
    <phoneticPr fontId="1" type="noConversion"/>
  </si>
  <si>
    <t>柴魚酥米飯/炊</t>
    <phoneticPr fontId="1" type="noConversion"/>
  </si>
  <si>
    <t>大滷麵/煮</t>
    <phoneticPr fontId="1" type="noConversion"/>
  </si>
  <si>
    <t>什錦蛋炒飯/炒</t>
    <phoneticPr fontId="1" type="noConversion"/>
  </si>
  <si>
    <t>榨菜肉絲湯/煮</t>
    <phoneticPr fontId="1" type="noConversion"/>
  </si>
  <si>
    <t>鍋燒料/煮</t>
    <phoneticPr fontId="1" type="noConversion"/>
  </si>
  <si>
    <r>
      <t>海苔魚丸湯/煮+</t>
    </r>
    <r>
      <rPr>
        <b/>
        <sz val="12"/>
        <color rgb="FFFF0000"/>
        <rFont val="新細明體"/>
        <family val="1"/>
        <charset val="136"/>
      </rPr>
      <t>水果</t>
    </r>
    <phoneticPr fontId="1" type="noConversion"/>
  </si>
  <si>
    <t>鹽菜筍片湯/煮</t>
    <phoneticPr fontId="1" type="noConversion"/>
  </si>
  <si>
    <r>
      <t>珍珠紅茶/煮+</t>
    </r>
    <r>
      <rPr>
        <b/>
        <sz val="12"/>
        <color rgb="FFFF0000"/>
        <rFont val="新細明體"/>
        <family val="1"/>
        <charset val="136"/>
      </rPr>
      <t>乳品</t>
    </r>
    <phoneticPr fontId="1" type="noConversion"/>
  </si>
  <si>
    <t>酸辣湯/煮</t>
    <phoneticPr fontId="1" type="noConversion"/>
  </si>
  <si>
    <r>
      <t>紫菜蛋花湯/煮+</t>
    </r>
    <r>
      <rPr>
        <b/>
        <sz val="12"/>
        <color rgb="FFFF0000"/>
        <rFont val="新細明體"/>
        <family val="1"/>
        <charset val="136"/>
      </rPr>
      <t>水果</t>
    </r>
    <phoneticPr fontId="1" type="noConversion"/>
  </si>
  <si>
    <t>味噌豆腐湯/煮</t>
    <phoneticPr fontId="1" type="noConversion"/>
  </si>
  <si>
    <r>
      <t>仙草蜜/煮+</t>
    </r>
    <r>
      <rPr>
        <b/>
        <sz val="12"/>
        <color rgb="FFFF0000"/>
        <rFont val="新細明體"/>
        <family val="1"/>
        <charset val="136"/>
      </rPr>
      <t>豆漿</t>
    </r>
    <phoneticPr fontId="1" type="noConversion"/>
  </si>
  <si>
    <t>鹽菜雞湯/煮</t>
    <phoneticPr fontId="1" type="noConversion"/>
  </si>
  <si>
    <t>滷麵料/煮</t>
    <phoneticPr fontId="1" type="noConversion"/>
  </si>
  <si>
    <r>
      <t>百香果愛玉/煮+</t>
    </r>
    <r>
      <rPr>
        <b/>
        <sz val="12"/>
        <color rgb="FFFF0000"/>
        <rFont val="新細明體"/>
        <family val="1"/>
        <charset val="136"/>
      </rPr>
      <t>乳品</t>
    </r>
    <phoneticPr fontId="1" type="noConversion"/>
  </si>
  <si>
    <t>蔬菜湯/煮</t>
    <phoneticPr fontId="1" type="noConversion"/>
  </si>
  <si>
    <t>蘿蔔香菇湯/煮</t>
    <phoneticPr fontId="1" type="noConversion"/>
  </si>
  <si>
    <r>
      <t>榨菜金針菇湯/煮+</t>
    </r>
    <r>
      <rPr>
        <b/>
        <sz val="12"/>
        <color rgb="FFFF0000"/>
        <rFont val="新細明體"/>
        <family val="1"/>
        <charset val="136"/>
      </rPr>
      <t>水果</t>
    </r>
    <phoneticPr fontId="1" type="noConversion"/>
  </si>
  <si>
    <t>南瓜濃湯/煮</t>
    <phoneticPr fontId="1" type="noConversion"/>
  </si>
  <si>
    <r>
      <t>冬瓜山粉圓/煮+</t>
    </r>
    <r>
      <rPr>
        <b/>
        <sz val="12"/>
        <color rgb="FFFF0000"/>
        <rFont val="新細明體"/>
        <family val="1"/>
        <charset val="136"/>
      </rPr>
      <t>乳品</t>
    </r>
    <phoneticPr fontId="1" type="noConversion"/>
  </si>
  <si>
    <t>年糕10.大白菜20.馬鈴薯20</t>
    <phoneticPr fontId="1" type="noConversion"/>
  </si>
  <si>
    <t>雞蛋20.洋蔥35.乾木耳5</t>
    <phoneticPr fontId="1" type="noConversion"/>
  </si>
  <si>
    <t>白米120.雞蛋.三色豆10</t>
    <phoneticPr fontId="1" type="noConversion"/>
  </si>
  <si>
    <t>虱目魚排50</t>
    <phoneticPr fontId="1" type="noConversion"/>
  </si>
  <si>
    <t>豆腐80.筍片10.紅蘿蔔10</t>
    <phoneticPr fontId="1" type="noConversion"/>
  </si>
  <si>
    <t>高麗菜10.紅蘿蔔10.豆腐10.乾木耳5</t>
    <phoneticPr fontId="1" type="noConversion"/>
  </si>
  <si>
    <t>雞丁40.紅蘿蔔10.椰漿</t>
    <phoneticPr fontId="1" type="noConversion"/>
  </si>
  <si>
    <t>豆腐20.味噌</t>
    <phoneticPr fontId="1" type="noConversion"/>
  </si>
  <si>
    <t>豆腐60.肉片10</t>
    <phoneticPr fontId="1" type="noConversion"/>
  </si>
  <si>
    <t>雞丁40.麵線5.麻油</t>
    <phoneticPr fontId="1" type="noConversion"/>
  </si>
  <si>
    <t>雞蛋20.三色豆40</t>
    <phoneticPr fontId="1" type="noConversion"/>
  </si>
  <si>
    <t>仙草凍</t>
    <phoneticPr fontId="1" type="noConversion"/>
  </si>
  <si>
    <t>白米120.黑芝麻適量</t>
    <phoneticPr fontId="1" type="noConversion"/>
  </si>
  <si>
    <t>肉絲40.豆芽菜40</t>
    <phoneticPr fontId="1" type="noConversion"/>
  </si>
  <si>
    <t>雞蛋40.翡翠適量</t>
    <phoneticPr fontId="1" type="noConversion"/>
  </si>
  <si>
    <t>鹽菜20.雞丁10</t>
    <phoneticPr fontId="1" type="noConversion"/>
  </si>
  <si>
    <t>粉蒸排骨/蒸</t>
    <phoneticPr fontId="1" type="noConversion"/>
  </si>
  <si>
    <t>雞柳40.洋蔥40</t>
    <phoneticPr fontId="1" type="noConversion"/>
  </si>
  <si>
    <t>冬粉10.蔬菜30</t>
    <phoneticPr fontId="1" type="noConversion"/>
  </si>
  <si>
    <t>筍片20.排骨10</t>
    <phoneticPr fontId="1" type="noConversion"/>
  </si>
  <si>
    <t>白米120.香鬆適量</t>
    <phoneticPr fontId="1" type="noConversion"/>
  </si>
  <si>
    <t>虱目魚柳45.大白菜30</t>
    <phoneticPr fontId="1" type="noConversion"/>
  </si>
  <si>
    <t>虱目魚丸20.馬鈴薯20.紅蘿蔔20</t>
    <phoneticPr fontId="1" type="noConversion"/>
  </si>
  <si>
    <t>冬瓜30.薑絲適量</t>
    <phoneticPr fontId="1" type="noConversion"/>
  </si>
  <si>
    <t>麵條150</t>
    <phoneticPr fontId="1" type="noConversion"/>
  </si>
  <si>
    <t>雞丁50</t>
    <phoneticPr fontId="1" type="noConversion"/>
  </si>
  <si>
    <t>肉片20.豆干40.高麗菜30</t>
    <phoneticPr fontId="1" type="noConversion"/>
  </si>
  <si>
    <t>肉角40.筍乾30</t>
    <phoneticPr fontId="1" type="noConversion"/>
  </si>
  <si>
    <t>雞丁40.米血10.麻油</t>
    <phoneticPr fontId="1" type="noConversion"/>
  </si>
  <si>
    <t>雞蛋10.大黃瓜40</t>
    <phoneticPr fontId="1" type="noConversion"/>
  </si>
  <si>
    <t>肉片20.凍豆腐40.大白菜40</t>
    <phoneticPr fontId="1" type="noConversion"/>
  </si>
  <si>
    <t>雞蛋20.菜脯40</t>
    <phoneticPr fontId="1" type="noConversion"/>
  </si>
  <si>
    <t>高麗菜10.洋蔥10.紅蘿蔔10</t>
    <phoneticPr fontId="1" type="noConversion"/>
  </si>
  <si>
    <t>麥克雞塊40</t>
    <phoneticPr fontId="1" type="noConversion"/>
  </si>
  <si>
    <t>寬粉10.蔬菜20.沙茶粉</t>
    <phoneticPr fontId="1" type="noConversion"/>
  </si>
  <si>
    <t>白蘿蔔20.乾香菇5</t>
    <phoneticPr fontId="1" type="noConversion"/>
  </si>
  <si>
    <t>白米120.柴魚酥適量</t>
    <phoneticPr fontId="1" type="noConversion"/>
  </si>
  <si>
    <t>鯖魚45</t>
    <phoneticPr fontId="1" type="noConversion"/>
  </si>
  <si>
    <t>麵筋15.香菇10.鳳梨10</t>
    <phoneticPr fontId="1" type="noConversion"/>
  </si>
  <si>
    <t>麵條150.豆芽菜20</t>
    <phoneticPr fontId="1" type="noConversion"/>
  </si>
  <si>
    <t>三色豆30.海帶芽10</t>
    <phoneticPr fontId="1" type="noConversion"/>
  </si>
  <si>
    <t>山粉圓.冬瓜糖磚</t>
    <phoneticPr fontId="1" type="noConversion"/>
  </si>
  <si>
    <t>南瓜20.洋蔥10.雞蛋10</t>
    <phoneticPr fontId="1" type="noConversion"/>
  </si>
  <si>
    <r>
      <t>仙草茶/煮+</t>
    </r>
    <r>
      <rPr>
        <b/>
        <sz val="12"/>
        <color rgb="FFFF0000"/>
        <rFont val="新細明體"/>
        <family val="1"/>
        <charset val="136"/>
      </rPr>
      <t>乳品</t>
    </r>
    <phoneticPr fontId="1" type="noConversion"/>
  </si>
  <si>
    <t>翅腿50.蜜汁醬</t>
    <phoneticPr fontId="1" type="noConversion"/>
  </si>
  <si>
    <t>白花菜40.紅蘿蔔20.奶香醬</t>
    <phoneticPr fontId="1" type="noConversion"/>
  </si>
  <si>
    <t>紅蘿蔔20.白蘿蔔30.凍豆腐60</t>
    <phoneticPr fontId="1" type="noConversion"/>
  </si>
  <si>
    <t>蕃茄30.豆腐60.雞蛋10</t>
    <phoneticPr fontId="1" type="noConversion"/>
  </si>
  <si>
    <t>雞柳40.青花菜30</t>
    <phoneticPr fontId="1" type="noConversion"/>
  </si>
  <si>
    <t>里肌豬排45.鹹菜適量</t>
    <phoneticPr fontId="1" type="noConversion"/>
  </si>
  <si>
    <t>白花菜20.高麗菜40.杏鮑菇10.紅蘿蔔10</t>
    <phoneticPr fontId="1" type="noConversion"/>
  </si>
  <si>
    <t>蝦捲*1.大白菜30.紅蘿蔔10</t>
    <phoneticPr fontId="1" type="noConversion"/>
  </si>
  <si>
    <t>排骨40.豆腐20.粉蒸粉</t>
    <phoneticPr fontId="1" type="noConversion"/>
  </si>
  <si>
    <t>黑糖饅頭40</t>
    <phoneticPr fontId="1" type="noConversion"/>
  </si>
  <si>
    <t>高麗菜20.紅蘿蔔10.白蘿蔔10.肉絲.雞蛋10</t>
    <phoneticPr fontId="1" type="noConversion"/>
  </si>
  <si>
    <t>排骨50.紅蘿蔔10.白蘿蔔20</t>
    <phoneticPr fontId="1" type="noConversion"/>
  </si>
  <si>
    <t>里肌豬排45.白芝麻適量</t>
    <phoneticPr fontId="1" type="noConversion"/>
  </si>
  <si>
    <t>豆干50.紅蘿蔔10.白蘿蔔20.小黑輪10</t>
    <phoneticPr fontId="1" type="noConversion"/>
  </si>
  <si>
    <t>什錦蒸蛋/蒸</t>
    <phoneticPr fontId="1" type="noConversion"/>
  </si>
  <si>
    <t>雞蛋40.玉米5.香菇5適量</t>
    <phoneticPr fontId="1" type="noConversion"/>
  </si>
  <si>
    <t>香酥雞柳/炸</t>
    <phoneticPr fontId="1" type="noConversion"/>
  </si>
  <si>
    <t>生鮮雞柳50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</si>
</sst>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m/d"/>
  </numFmts>
  <fonts count="14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b/>
      <sz val="12"/>
      <name val="華康中圓體"/>
      <family val="3"/>
      <charset val="136"/>
    </font>
    <font>
      <sz val="12"/>
      <name val="華康中圓體"/>
      <family val="3"/>
      <charset val="136"/>
    </font>
    <font>
      <b/>
      <sz val="16"/>
      <name val="華康中圓體"/>
      <family val="3"/>
      <charset val="136"/>
    </font>
    <font>
      <sz val="12"/>
      <name val="新細明體"/>
      <family val="3"/>
      <charset val="136"/>
    </font>
    <font>
      <b/>
      <sz val="16"/>
      <name val="新細明體"/>
      <family val="3"/>
      <charset val="136"/>
    </font>
    <font>
      <b/>
      <sz val="12"/>
      <name val="新細明體"/>
      <family val="3"/>
      <charset val="136"/>
    </font>
    <font>
      <sz val="12"/>
      <name val="Microsoft JhengHei UI"/>
      <family val="3"/>
      <charset val="136"/>
    </font>
    <font>
      <b/>
      <sz val="12"/>
      <color rgb="FFFF0000"/>
      <name val="新細明體"/>
      <family val="1"/>
      <charset val="136"/>
    </font>
    <font>
      <b/>
      <sz val="12"/>
      <name val="新細明體"/>
      <family val="1"/>
      <charset val="136"/>
    </font>
    <font>
      <b/>
      <sz val="12"/>
      <name val="細明體"/>
      <family val="3"/>
      <charset val="136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2" fillId="0" borderId="0"/>
    <xf numFmtId="0" fontId="3" fillId="0" borderId="0">
      <alignment vertical="center"/>
    </xf>
    <xf numFmtId="0" fontId="3" fillId="0" borderId="0">
      <alignment vertical="center"/>
    </xf>
  </cellStyleXfs>
  <cellXfs count="58">
    <xf numFmtId="0" fontId="0" fillId="0" borderId="0" xfId="0">
      <alignment vertical="center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76" fontId="5" fillId="0" borderId="8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>
      <alignment vertical="center"/>
    </xf>
    <xf numFmtId="0" fontId="5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4" xfId="0" applyFont="1" applyBorder="1">
      <alignment vertical="center"/>
    </xf>
    <xf numFmtId="0" fontId="5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76" fontId="5" fillId="2" borderId="13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176" fontId="5" fillId="2" borderId="17" xfId="0" applyNumberFormat="1" applyFont="1" applyFill="1" applyBorder="1" applyAlignment="1">
      <alignment horizontal="center" vertical="center" wrapText="1"/>
    </xf>
    <xf numFmtId="176" fontId="5" fillId="2" borderId="9" xfId="0" applyNumberFormat="1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</cellXfs>
  <cellStyles count="4">
    <cellStyle name="一般" xfId="0" builtinId="0"/>
    <cellStyle name="一般 2" xfId="1"/>
    <cellStyle name="一般 2 2" xfId="2"/>
    <cellStyle name="一般 3" xfId="3"/>
  </cellStyles>
  <dxfs count="0"/>
  <tableStyles count="0" defaultTableStyle="TableStyleMedium9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view="pageBreakPreview" zoomScale="80" zoomScaleNormal="80" zoomScaleSheetLayoutView="80" workbookViewId="0">
      <pane ySplit="2" topLeftCell="A24" activePane="bottomLeft" state="frozen"/>
      <selection pane="bottomLeft" activeCell="D42" sqref="D42"/>
    </sheetView>
  </sheetViews>
  <sheetFormatPr defaultColWidth="8.90625" defaultRowHeight="17"/>
  <cols>
    <col min="1" max="1" width="6.453125" style="13" customWidth="1"/>
    <col min="2" max="2" width="7.90625" style="13" customWidth="1"/>
    <col min="3" max="3" width="20.453125" style="13" customWidth="1"/>
    <col min="4" max="4" width="23.6328125" style="13" customWidth="1"/>
    <col min="5" max="5" width="27.90625" style="13" customWidth="1"/>
    <col min="6" max="6" width="29.08984375" style="13" customWidth="1"/>
    <col min="7" max="7" width="13.453125" style="13" customWidth="1"/>
    <col min="8" max="8" width="20.90625" style="13" customWidth="1"/>
    <col min="9" max="9" width="4.453125" style="13" customWidth="1"/>
    <col min="10" max="10" width="4.7265625" style="13" customWidth="1"/>
    <col min="11" max="13" width="4.453125" style="13" customWidth="1"/>
    <col min="14" max="18" width="5.7265625" style="13" customWidth="1"/>
    <col min="19" max="16384" width="8.90625" style="13"/>
  </cols>
  <sheetData>
    <row r="1" spans="1:18" ht="23.25" customHeight="1" thickBot="1">
      <c r="A1" s="54" t="s">
        <v>52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6"/>
    </row>
    <row r="2" spans="1:18" ht="41.5" customHeight="1" thickBot="1">
      <c r="A2" s="27" t="s">
        <v>0</v>
      </c>
      <c r="B2" s="28" t="s">
        <v>1</v>
      </c>
      <c r="C2" s="29" t="s">
        <v>2</v>
      </c>
      <c r="D2" s="57" t="s">
        <v>3</v>
      </c>
      <c r="E2" s="57"/>
      <c r="F2" s="57" t="s">
        <v>15</v>
      </c>
      <c r="G2" s="57"/>
      <c r="H2" s="28" t="s">
        <v>16</v>
      </c>
      <c r="I2" s="24" t="s">
        <v>2</v>
      </c>
      <c r="J2" s="23" t="s">
        <v>17</v>
      </c>
      <c r="K2" s="24" t="s">
        <v>4</v>
      </c>
      <c r="L2" s="24" t="s">
        <v>5</v>
      </c>
      <c r="M2" s="39" t="s">
        <v>42</v>
      </c>
      <c r="N2" s="24" t="s">
        <v>6</v>
      </c>
      <c r="O2" s="24" t="s">
        <v>7</v>
      </c>
      <c r="P2" s="24" t="s">
        <v>8</v>
      </c>
      <c r="Q2" s="24" t="s">
        <v>9</v>
      </c>
      <c r="R2" s="25" t="s">
        <v>10</v>
      </c>
    </row>
    <row r="3" spans="1:18" s="20" customFormat="1" ht="33" customHeight="1">
      <c r="A3" s="3">
        <v>45261</v>
      </c>
      <c r="B3" s="31" t="s">
        <v>14</v>
      </c>
      <c r="C3" s="41" t="s">
        <v>36</v>
      </c>
      <c r="D3" s="41" t="s">
        <v>45</v>
      </c>
      <c r="E3" s="42" t="s">
        <v>53</v>
      </c>
      <c r="F3" s="41" t="s">
        <v>54</v>
      </c>
      <c r="G3" s="50" t="s">
        <v>127</v>
      </c>
      <c r="H3" s="41" t="s">
        <v>193</v>
      </c>
      <c r="I3" s="4">
        <v>6</v>
      </c>
      <c r="J3" s="4">
        <v>2.7</v>
      </c>
      <c r="K3" s="4">
        <v>2</v>
      </c>
      <c r="L3" s="4">
        <v>0</v>
      </c>
      <c r="M3" s="4">
        <v>1</v>
      </c>
      <c r="N3" s="4">
        <v>2.5</v>
      </c>
      <c r="O3" s="8">
        <f>SUM(I3*15+K3*5+L3*15+M3*12)</f>
        <v>112</v>
      </c>
      <c r="P3" s="8">
        <f>SUM(I3*2+J3*7+K3*1+M3*8)</f>
        <v>40.900000000000006</v>
      </c>
      <c r="Q3" s="8">
        <f>SUM(J3*5+M3*4+N3*5)</f>
        <v>30</v>
      </c>
      <c r="R3" s="19">
        <f>SUM(I3*70+J3*75+K3*25+L3*60+M3*120+N3*45)</f>
        <v>905</v>
      </c>
    </row>
    <row r="4" spans="1:18" s="20" customFormat="1" ht="33" customHeight="1" thickBot="1">
      <c r="A4" s="5"/>
      <c r="B4" s="6"/>
      <c r="C4" s="46" t="s">
        <v>25</v>
      </c>
      <c r="D4" s="46" t="s">
        <v>194</v>
      </c>
      <c r="E4" s="46" t="s">
        <v>108</v>
      </c>
      <c r="F4" s="46" t="s">
        <v>195</v>
      </c>
      <c r="G4" s="47" t="s">
        <v>19</v>
      </c>
      <c r="H4" s="46" t="s">
        <v>30</v>
      </c>
      <c r="I4" s="35"/>
      <c r="J4" s="35"/>
      <c r="K4" s="11"/>
      <c r="L4" s="11"/>
      <c r="M4" s="11"/>
      <c r="N4" s="11"/>
      <c r="O4" s="11"/>
      <c r="P4" s="11"/>
      <c r="Q4" s="11"/>
      <c r="R4" s="17"/>
    </row>
    <row r="5" spans="1:18" s="20" customFormat="1" ht="33" customHeight="1">
      <c r="A5" s="7">
        <f>A3+3</f>
        <v>45264</v>
      </c>
      <c r="B5" s="34" t="s">
        <v>11</v>
      </c>
      <c r="C5" s="41" t="s">
        <v>34</v>
      </c>
      <c r="D5" s="51" t="s">
        <v>55</v>
      </c>
      <c r="E5" s="41" t="s">
        <v>56</v>
      </c>
      <c r="F5" s="38" t="s">
        <v>208</v>
      </c>
      <c r="G5" s="50" t="s">
        <v>127</v>
      </c>
      <c r="H5" s="41" t="s">
        <v>133</v>
      </c>
      <c r="I5" s="18">
        <v>6</v>
      </c>
      <c r="J5" s="18">
        <v>3</v>
      </c>
      <c r="K5" s="18">
        <v>1.5</v>
      </c>
      <c r="L5" s="18">
        <v>0</v>
      </c>
      <c r="M5" s="18">
        <v>0</v>
      </c>
      <c r="N5" s="18">
        <v>3</v>
      </c>
      <c r="O5" s="8">
        <f>SUM(I5*15+K5*5+L5*15+M5*12)</f>
        <v>97.5</v>
      </c>
      <c r="P5" s="8">
        <f>SUM(I5*2+J5*7+K5*1+M5*8)</f>
        <v>34.5</v>
      </c>
      <c r="Q5" s="8">
        <f>SUM(J5*5+M5*4+N5*5)</f>
        <v>30</v>
      </c>
      <c r="R5" s="19">
        <f>SUM(I5*70+J5*75+K5*25+L5*60+M5*120+N5*45)</f>
        <v>817.5</v>
      </c>
    </row>
    <row r="6" spans="1:18" s="20" customFormat="1" ht="33" customHeight="1">
      <c r="A6" s="9"/>
      <c r="B6" s="4"/>
      <c r="C6" s="43" t="s">
        <v>20</v>
      </c>
      <c r="D6" s="43" t="s">
        <v>109</v>
      </c>
      <c r="E6" s="43" t="s">
        <v>110</v>
      </c>
      <c r="F6" s="43" t="s">
        <v>209</v>
      </c>
      <c r="G6" s="44" t="s">
        <v>19</v>
      </c>
      <c r="H6" s="43" t="s">
        <v>112</v>
      </c>
      <c r="I6" s="15"/>
      <c r="J6" s="15"/>
      <c r="K6" s="12"/>
      <c r="L6" s="12"/>
      <c r="M6" s="12"/>
      <c r="N6" s="12"/>
      <c r="O6" s="15"/>
      <c r="P6" s="15"/>
      <c r="Q6" s="15"/>
      <c r="R6" s="16"/>
    </row>
    <row r="7" spans="1:18" s="20" customFormat="1" ht="33" customHeight="1">
      <c r="A7" s="3">
        <f>A5+1</f>
        <v>45265</v>
      </c>
      <c r="B7" s="26" t="s">
        <v>12</v>
      </c>
      <c r="C7" s="41" t="s">
        <v>39</v>
      </c>
      <c r="D7" s="41" t="s">
        <v>57</v>
      </c>
      <c r="E7" s="42" t="s">
        <v>58</v>
      </c>
      <c r="F7" s="30" t="s">
        <v>115</v>
      </c>
      <c r="G7" s="50" t="s">
        <v>127</v>
      </c>
      <c r="H7" s="41" t="s">
        <v>134</v>
      </c>
      <c r="I7" s="4">
        <v>7</v>
      </c>
      <c r="J7" s="4">
        <v>2.5</v>
      </c>
      <c r="K7" s="4">
        <v>1.8</v>
      </c>
      <c r="L7" s="4">
        <v>0</v>
      </c>
      <c r="M7" s="4">
        <v>0</v>
      </c>
      <c r="N7" s="4">
        <v>2.8</v>
      </c>
      <c r="O7" s="4">
        <f>SUM(I7*15+K7*5+L7*15+M7*12)</f>
        <v>114</v>
      </c>
      <c r="P7" s="4">
        <f>SUM(I7*2+J7*7+K7*1+M7*8)</f>
        <v>33.299999999999997</v>
      </c>
      <c r="Q7" s="4">
        <f>SUM(J7*5+M7*4+N7*5)</f>
        <v>26.5</v>
      </c>
      <c r="R7" s="14">
        <f>SUM(I7*70+J7*75+K7*25+L7*60+M7*120+N7*45)</f>
        <v>848.5</v>
      </c>
    </row>
    <row r="8" spans="1:18" s="20" customFormat="1" ht="33" customHeight="1">
      <c r="A8" s="10"/>
      <c r="B8" s="2"/>
      <c r="C8" s="43" t="s">
        <v>113</v>
      </c>
      <c r="D8" s="43" t="s">
        <v>199</v>
      </c>
      <c r="E8" s="43" t="s">
        <v>114</v>
      </c>
      <c r="F8" s="43" t="s">
        <v>196</v>
      </c>
      <c r="G8" s="44" t="s">
        <v>19</v>
      </c>
      <c r="H8" s="43" t="s">
        <v>116</v>
      </c>
      <c r="I8" s="4"/>
      <c r="J8" s="4"/>
      <c r="K8" s="4"/>
      <c r="L8" s="4"/>
      <c r="M8" s="4"/>
      <c r="N8" s="4"/>
      <c r="O8" s="4"/>
      <c r="P8" s="4"/>
      <c r="Q8" s="4"/>
      <c r="R8" s="14"/>
    </row>
    <row r="9" spans="1:18" s="20" customFormat="1" ht="33" customHeight="1">
      <c r="A9" s="3">
        <f>A7+1</f>
        <v>45266</v>
      </c>
      <c r="B9" s="32" t="s">
        <v>18</v>
      </c>
      <c r="C9" s="45" t="s">
        <v>34</v>
      </c>
      <c r="D9" s="48" t="s">
        <v>59</v>
      </c>
      <c r="E9" s="41" t="s">
        <v>60</v>
      </c>
      <c r="F9" s="38" t="s">
        <v>46</v>
      </c>
      <c r="G9" s="50" t="s">
        <v>127</v>
      </c>
      <c r="H9" s="41" t="s">
        <v>135</v>
      </c>
      <c r="I9" s="4">
        <v>6.3</v>
      </c>
      <c r="J9" s="4">
        <v>2.5</v>
      </c>
      <c r="K9" s="4">
        <v>1.6</v>
      </c>
      <c r="L9" s="4">
        <v>1</v>
      </c>
      <c r="M9" s="4">
        <v>0</v>
      </c>
      <c r="N9" s="4">
        <v>2.5</v>
      </c>
      <c r="O9" s="8">
        <f>SUM(I9*15+K9*5+L9*15+M9*12)</f>
        <v>117.5</v>
      </c>
      <c r="P9" s="8">
        <f>SUM(I9*2+J9*7+K9*1+M9*8)</f>
        <v>31.700000000000003</v>
      </c>
      <c r="Q9" s="8">
        <f>SUM(J9*5+M9*4+N9*5)</f>
        <v>25</v>
      </c>
      <c r="R9" s="19">
        <f>SUM(I9*70+J9*75+K9*25+L9*60+M9*120+N9*45)</f>
        <v>841</v>
      </c>
    </row>
    <row r="10" spans="1:18" s="20" customFormat="1" ht="33" customHeight="1">
      <c r="A10" s="1"/>
      <c r="B10" s="4"/>
      <c r="C10" s="43" t="s">
        <v>20</v>
      </c>
      <c r="D10" s="43" t="s">
        <v>117</v>
      </c>
      <c r="E10" s="43" t="s">
        <v>118</v>
      </c>
      <c r="F10" s="43" t="s">
        <v>197</v>
      </c>
      <c r="G10" s="44" t="s">
        <v>19</v>
      </c>
      <c r="H10" s="43" t="s">
        <v>32</v>
      </c>
      <c r="I10" s="21"/>
      <c r="J10" s="21"/>
      <c r="K10" s="21"/>
      <c r="L10" s="21"/>
      <c r="M10" s="21"/>
      <c r="N10" s="21"/>
      <c r="O10" s="21"/>
      <c r="P10" s="21"/>
      <c r="Q10" s="21"/>
      <c r="R10" s="22"/>
    </row>
    <row r="11" spans="1:18" s="20" customFormat="1" ht="33" customHeight="1">
      <c r="A11" s="3">
        <f>A9+1</f>
        <v>45267</v>
      </c>
      <c r="B11" s="31" t="s">
        <v>13</v>
      </c>
      <c r="C11" s="45" t="s">
        <v>35</v>
      </c>
      <c r="D11" s="45" t="s">
        <v>61</v>
      </c>
      <c r="E11" s="41" t="s">
        <v>62</v>
      </c>
      <c r="F11" s="49" t="s">
        <v>106</v>
      </c>
      <c r="G11" s="50" t="s">
        <v>127</v>
      </c>
      <c r="H11" s="41" t="s">
        <v>136</v>
      </c>
      <c r="I11" s="4">
        <v>6.5</v>
      </c>
      <c r="J11" s="4">
        <v>2.6</v>
      </c>
      <c r="K11" s="4">
        <v>2</v>
      </c>
      <c r="L11" s="4">
        <v>0</v>
      </c>
      <c r="M11" s="4">
        <v>0</v>
      </c>
      <c r="N11" s="8">
        <v>2.5</v>
      </c>
      <c r="O11" s="4">
        <f>SUM(I11*15+K11*5+L11*15+M11*12)</f>
        <v>107.5</v>
      </c>
      <c r="P11" s="4">
        <f>SUM(I11*2+J11*7+K11*1+M11*8)</f>
        <v>33.200000000000003</v>
      </c>
      <c r="Q11" s="4">
        <f>SUM(J11*5+M11*4+N11*5)</f>
        <v>25.5</v>
      </c>
      <c r="R11" s="14">
        <f>SUM(I11*70+J11*75+K11*25+L11*60+M11*120+N11*45)</f>
        <v>812.5</v>
      </c>
    </row>
    <row r="12" spans="1:18" s="20" customFormat="1" ht="33" customHeight="1">
      <c r="A12" s="3"/>
      <c r="B12" s="4"/>
      <c r="C12" s="43" t="s">
        <v>22</v>
      </c>
      <c r="D12" s="43" t="s">
        <v>119</v>
      </c>
      <c r="E12" s="43" t="s">
        <v>198</v>
      </c>
      <c r="F12" s="43" t="s">
        <v>120</v>
      </c>
      <c r="G12" s="44" t="s">
        <v>19</v>
      </c>
      <c r="H12" s="43" t="s">
        <v>121</v>
      </c>
      <c r="I12" s="4"/>
      <c r="J12" s="4"/>
      <c r="K12" s="4"/>
      <c r="L12" s="4"/>
      <c r="M12" s="4"/>
      <c r="N12" s="4"/>
      <c r="O12" s="4"/>
      <c r="P12" s="4"/>
      <c r="Q12" s="4"/>
      <c r="R12" s="14"/>
    </row>
    <row r="13" spans="1:18" s="20" customFormat="1" ht="33" customHeight="1">
      <c r="A13" s="3">
        <f>A11+1</f>
        <v>45268</v>
      </c>
      <c r="B13" s="31" t="s">
        <v>14</v>
      </c>
      <c r="C13" s="45" t="s">
        <v>34</v>
      </c>
      <c r="D13" s="41" t="s">
        <v>63</v>
      </c>
      <c r="E13" s="30" t="s">
        <v>96</v>
      </c>
      <c r="F13" s="41" t="s">
        <v>64</v>
      </c>
      <c r="G13" s="50" t="s">
        <v>127</v>
      </c>
      <c r="H13" s="41" t="s">
        <v>137</v>
      </c>
      <c r="I13" s="4">
        <v>6.3</v>
      </c>
      <c r="J13" s="4">
        <v>2.8</v>
      </c>
      <c r="K13" s="4">
        <v>1.8</v>
      </c>
      <c r="L13" s="4">
        <v>0</v>
      </c>
      <c r="M13" s="4">
        <v>1</v>
      </c>
      <c r="N13" s="4">
        <v>2.5</v>
      </c>
      <c r="O13" s="4">
        <f>SUM(I13*15+K13*5+L13*15+M13*12)</f>
        <v>115.5</v>
      </c>
      <c r="P13" s="4">
        <f>SUM(I13*2+J13*7+K13*1+M13*8)</f>
        <v>41.999999999999993</v>
      </c>
      <c r="Q13" s="4">
        <f>SUM(J13*5+M13*4+N13*5)</f>
        <v>30.5</v>
      </c>
      <c r="R13" s="14">
        <f>SUM(I13*70+J13*75+K13*25+L13*60+M13*120+N13*45)</f>
        <v>928.5</v>
      </c>
    </row>
    <row r="14" spans="1:18" s="20" customFormat="1" ht="33" customHeight="1" thickBot="1">
      <c r="A14" s="5"/>
      <c r="B14" s="6"/>
      <c r="C14" s="46" t="s">
        <v>20</v>
      </c>
      <c r="D14" s="46" t="s">
        <v>122</v>
      </c>
      <c r="E14" s="46" t="s">
        <v>123</v>
      </c>
      <c r="F14" s="46" t="s">
        <v>124</v>
      </c>
      <c r="G14" s="47" t="s">
        <v>19</v>
      </c>
      <c r="H14" s="46" t="s">
        <v>125</v>
      </c>
      <c r="I14" s="35"/>
      <c r="J14" s="35"/>
      <c r="K14" s="11"/>
      <c r="L14" s="11"/>
      <c r="M14" s="11"/>
      <c r="N14" s="11"/>
      <c r="O14" s="11"/>
      <c r="P14" s="11"/>
      <c r="Q14" s="11"/>
      <c r="R14" s="17"/>
    </row>
    <row r="15" spans="1:18" s="20" customFormat="1" ht="33" customHeight="1">
      <c r="A15" s="7">
        <f>A13+3</f>
        <v>45271</v>
      </c>
      <c r="B15" s="34" t="s">
        <v>11</v>
      </c>
      <c r="C15" s="41" t="s">
        <v>34</v>
      </c>
      <c r="D15" s="41" t="s">
        <v>65</v>
      </c>
      <c r="E15" s="41" t="s">
        <v>66</v>
      </c>
      <c r="F15" s="38" t="s">
        <v>102</v>
      </c>
      <c r="G15" s="50" t="s">
        <v>127</v>
      </c>
      <c r="H15" s="41" t="s">
        <v>41</v>
      </c>
      <c r="I15" s="18">
        <v>6</v>
      </c>
      <c r="J15" s="18">
        <v>2.9</v>
      </c>
      <c r="K15" s="18">
        <v>1.8</v>
      </c>
      <c r="L15" s="18">
        <v>0.1</v>
      </c>
      <c r="M15" s="18">
        <v>0</v>
      </c>
      <c r="N15" s="18">
        <v>2.5</v>
      </c>
      <c r="O15" s="8">
        <f>SUM(I15*15+K15*5+L15*15+M15*12)</f>
        <v>100.5</v>
      </c>
      <c r="P15" s="8">
        <f>SUM(I15*2+J15*7+K15*1+M15*8)</f>
        <v>34.099999999999994</v>
      </c>
      <c r="Q15" s="8">
        <f>SUM(J15*5+M15*4+N15*5)</f>
        <v>27</v>
      </c>
      <c r="R15" s="19">
        <f>SUM(I15*70+J15*75+K15*25+L15*60+M15*120+N15*45)</f>
        <v>801</v>
      </c>
    </row>
    <row r="16" spans="1:18" s="20" customFormat="1" ht="33" customHeight="1">
      <c r="A16" s="9"/>
      <c r="B16" s="4"/>
      <c r="C16" s="43" t="s">
        <v>20</v>
      </c>
      <c r="D16" s="43" t="s">
        <v>23</v>
      </c>
      <c r="E16" s="43" t="s">
        <v>126</v>
      </c>
      <c r="F16" s="43" t="s">
        <v>151</v>
      </c>
      <c r="G16" s="44" t="s">
        <v>19</v>
      </c>
      <c r="H16" s="43" t="s">
        <v>51</v>
      </c>
      <c r="I16" s="15"/>
      <c r="J16" s="15"/>
      <c r="K16" s="12"/>
      <c r="L16" s="12"/>
      <c r="M16" s="12"/>
      <c r="N16" s="12"/>
      <c r="O16" s="15"/>
      <c r="P16" s="15"/>
      <c r="Q16" s="15"/>
      <c r="R16" s="16"/>
    </row>
    <row r="17" spans="1:18" s="20" customFormat="1" ht="33" customHeight="1">
      <c r="A17" s="3">
        <f>A15+1</f>
        <v>45272</v>
      </c>
      <c r="B17" s="26" t="s">
        <v>12</v>
      </c>
      <c r="C17" s="41" t="s">
        <v>37</v>
      </c>
      <c r="D17" s="51" t="s">
        <v>67</v>
      </c>
      <c r="E17" s="41" t="s">
        <v>68</v>
      </c>
      <c r="F17" s="41" t="s">
        <v>69</v>
      </c>
      <c r="G17" s="50" t="s">
        <v>127</v>
      </c>
      <c r="H17" s="41" t="s">
        <v>138</v>
      </c>
      <c r="I17" s="4">
        <v>6.5</v>
      </c>
      <c r="J17" s="4">
        <v>2.7</v>
      </c>
      <c r="K17" s="4">
        <v>1.8</v>
      </c>
      <c r="L17" s="4">
        <v>0</v>
      </c>
      <c r="M17" s="4">
        <v>0</v>
      </c>
      <c r="N17" s="4">
        <v>2.8</v>
      </c>
      <c r="O17" s="4">
        <f>SUM(I17*15+K17*5+L17*15+M17*12)</f>
        <v>106.5</v>
      </c>
      <c r="P17" s="4">
        <f>SUM(I17*2+J17*7+K17*1+M17*8)</f>
        <v>33.700000000000003</v>
      </c>
      <c r="Q17" s="4">
        <f>SUM(J17*5+M17*4+N17*5)</f>
        <v>27.5</v>
      </c>
      <c r="R17" s="14">
        <f>SUM(I17*70+J17*75+K17*25+L17*60+M17*120+N17*45)</f>
        <v>828.5</v>
      </c>
    </row>
    <row r="18" spans="1:18" s="20" customFormat="1" ht="33" customHeight="1">
      <c r="A18" s="10"/>
      <c r="B18" s="2"/>
      <c r="C18" s="43" t="s">
        <v>28</v>
      </c>
      <c r="D18" s="43" t="s">
        <v>107</v>
      </c>
      <c r="E18" s="43" t="s">
        <v>110</v>
      </c>
      <c r="F18" s="43" t="s">
        <v>150</v>
      </c>
      <c r="G18" s="44" t="s">
        <v>19</v>
      </c>
      <c r="H18" s="43" t="s">
        <v>155</v>
      </c>
      <c r="I18" s="4"/>
      <c r="J18" s="4"/>
      <c r="K18" s="4"/>
      <c r="L18" s="4"/>
      <c r="M18" s="4"/>
      <c r="N18" s="4"/>
      <c r="O18" s="4"/>
      <c r="P18" s="4"/>
      <c r="Q18" s="4"/>
      <c r="R18" s="14"/>
    </row>
    <row r="19" spans="1:18" s="20" customFormat="1" ht="33" customHeight="1">
      <c r="A19" s="3">
        <f>A17+1</f>
        <v>45273</v>
      </c>
      <c r="B19" s="32" t="s">
        <v>18</v>
      </c>
      <c r="C19" s="45" t="s">
        <v>132</v>
      </c>
      <c r="D19" s="53" t="s">
        <v>70</v>
      </c>
      <c r="E19" s="30" t="s">
        <v>97</v>
      </c>
      <c r="F19" s="45" t="s">
        <v>71</v>
      </c>
      <c r="G19" s="50" t="s">
        <v>127</v>
      </c>
      <c r="H19" s="41" t="s">
        <v>139</v>
      </c>
      <c r="I19" s="4">
        <v>6.1</v>
      </c>
      <c r="J19" s="4">
        <v>2.6</v>
      </c>
      <c r="K19" s="4">
        <v>2</v>
      </c>
      <c r="L19" s="4">
        <v>1</v>
      </c>
      <c r="M19" s="4">
        <v>0</v>
      </c>
      <c r="N19" s="4">
        <v>2.7</v>
      </c>
      <c r="O19" s="8">
        <f>SUM(I19*15+K19*5+L19*15+M19*12)</f>
        <v>116.5</v>
      </c>
      <c r="P19" s="8">
        <f>SUM(I19*2+J19*7+K19*1+M19*8)</f>
        <v>32.4</v>
      </c>
      <c r="Q19" s="8">
        <f>SUM(J19*5+M19*4+N19*5)</f>
        <v>26.5</v>
      </c>
      <c r="R19" s="19">
        <f>SUM(I19*70+J19*75+K19*25+L19*60+M19*120+N19*45)</f>
        <v>853.5</v>
      </c>
    </row>
    <row r="20" spans="1:18" s="20" customFormat="1" ht="33" customHeight="1">
      <c r="A20" s="1"/>
      <c r="B20" s="4"/>
      <c r="C20" s="43" t="s">
        <v>152</v>
      </c>
      <c r="D20" s="43" t="s">
        <v>153</v>
      </c>
      <c r="E20" s="43" t="s">
        <v>154</v>
      </c>
      <c r="F20" s="43" t="s">
        <v>200</v>
      </c>
      <c r="G20" s="44" t="s">
        <v>19</v>
      </c>
      <c r="H20" s="43" t="s">
        <v>31</v>
      </c>
      <c r="I20" s="21"/>
      <c r="J20" s="21"/>
      <c r="K20" s="21"/>
      <c r="L20" s="21"/>
      <c r="M20" s="21"/>
      <c r="N20" s="21"/>
      <c r="O20" s="21"/>
      <c r="P20" s="21"/>
      <c r="Q20" s="21"/>
      <c r="R20" s="22"/>
    </row>
    <row r="21" spans="1:18" s="20" customFormat="1" ht="39" customHeight="1">
      <c r="A21" s="3">
        <f>A19+1</f>
        <v>45274</v>
      </c>
      <c r="B21" s="31" t="s">
        <v>13</v>
      </c>
      <c r="C21" s="40" t="s">
        <v>34</v>
      </c>
      <c r="D21" s="45" t="s">
        <v>72</v>
      </c>
      <c r="E21" s="30" t="s">
        <v>98</v>
      </c>
      <c r="F21" s="45" t="s">
        <v>73</v>
      </c>
      <c r="G21" s="50" t="s">
        <v>127</v>
      </c>
      <c r="H21" s="41" t="s">
        <v>140</v>
      </c>
      <c r="I21" s="4">
        <v>6</v>
      </c>
      <c r="J21" s="4">
        <v>2.9</v>
      </c>
      <c r="K21" s="4">
        <v>1.5</v>
      </c>
      <c r="L21" s="4">
        <v>0</v>
      </c>
      <c r="M21" s="4">
        <v>0</v>
      </c>
      <c r="N21" s="8">
        <v>2.8</v>
      </c>
      <c r="O21" s="8">
        <f>SUM(I21*15+K21*5+L21*15+M21*12)</f>
        <v>97.5</v>
      </c>
      <c r="P21" s="8">
        <f>SUM(I21*2+J21*7+K21*1+M21*8)</f>
        <v>33.799999999999997</v>
      </c>
      <c r="Q21" s="8">
        <f>SUM(J21*5+M21*4+N21*5)</f>
        <v>28.5</v>
      </c>
      <c r="R21" s="19">
        <f>SUM(I21*70+J21*75+K21*25+L21*60+M21*120+N21*45)</f>
        <v>801</v>
      </c>
    </row>
    <row r="22" spans="1:18" s="20" customFormat="1" ht="33" customHeight="1">
      <c r="A22" s="3"/>
      <c r="B22" s="4"/>
      <c r="C22" s="43" t="s">
        <v>20</v>
      </c>
      <c r="D22" s="43" t="s">
        <v>156</v>
      </c>
      <c r="E22" s="43" t="s">
        <v>158</v>
      </c>
      <c r="F22" s="44" t="s">
        <v>201</v>
      </c>
      <c r="G22" s="44" t="s">
        <v>19</v>
      </c>
      <c r="H22" s="43" t="s">
        <v>157</v>
      </c>
      <c r="I22" s="4"/>
      <c r="J22" s="4"/>
      <c r="K22" s="4"/>
      <c r="L22" s="4"/>
      <c r="M22" s="4"/>
      <c r="N22" s="4"/>
      <c r="O22" s="4"/>
      <c r="P22" s="4"/>
      <c r="Q22" s="4"/>
      <c r="R22" s="14"/>
    </row>
    <row r="23" spans="1:18" s="20" customFormat="1" ht="35.25" customHeight="1">
      <c r="A23" s="3">
        <f>A21+1</f>
        <v>45275</v>
      </c>
      <c r="B23" s="31" t="s">
        <v>14</v>
      </c>
      <c r="C23" s="41" t="s">
        <v>36</v>
      </c>
      <c r="D23" s="48" t="s">
        <v>74</v>
      </c>
      <c r="E23" s="42" t="s">
        <v>75</v>
      </c>
      <c r="F23" s="38" t="s">
        <v>103</v>
      </c>
      <c r="G23" s="50" t="s">
        <v>127</v>
      </c>
      <c r="H23" s="41" t="s">
        <v>141</v>
      </c>
      <c r="I23" s="4">
        <v>6.5</v>
      </c>
      <c r="J23" s="4">
        <v>3.6</v>
      </c>
      <c r="K23" s="4">
        <v>1.5</v>
      </c>
      <c r="L23" s="4">
        <v>0</v>
      </c>
      <c r="M23" s="4">
        <v>0</v>
      </c>
      <c r="N23" s="4">
        <v>2.5</v>
      </c>
      <c r="O23" s="4">
        <f>SUM(I23*15+K23*5+L23*15+M23*12)</f>
        <v>105</v>
      </c>
      <c r="P23" s="4">
        <f>SUM(I23*2+J23*7+K23*1+M23*8)</f>
        <v>39.700000000000003</v>
      </c>
      <c r="Q23" s="4">
        <f>SUM(J23*5+M23*4+N23*5)</f>
        <v>30.5</v>
      </c>
      <c r="R23" s="14">
        <f>SUM(I23*70+J23*75+K23*25+L23*60+M23*120+N23*45)</f>
        <v>875</v>
      </c>
    </row>
    <row r="24" spans="1:18" s="20" customFormat="1" ht="33" customHeight="1" thickBot="1">
      <c r="A24" s="37"/>
      <c r="B24" s="6"/>
      <c r="C24" s="46" t="s">
        <v>25</v>
      </c>
      <c r="D24" s="46" t="s">
        <v>26</v>
      </c>
      <c r="E24" s="46" t="s">
        <v>159</v>
      </c>
      <c r="F24" s="46" t="s">
        <v>160</v>
      </c>
      <c r="G24" s="47" t="s">
        <v>19</v>
      </c>
      <c r="H24" s="46" t="s">
        <v>161</v>
      </c>
      <c r="I24" s="35"/>
      <c r="J24" s="35"/>
      <c r="K24" s="11"/>
      <c r="L24" s="11"/>
      <c r="M24" s="11"/>
      <c r="N24" s="11"/>
      <c r="O24" s="11"/>
      <c r="P24" s="11"/>
      <c r="Q24" s="11"/>
      <c r="R24" s="17"/>
    </row>
    <row r="25" spans="1:18" s="20" customFormat="1" ht="33" customHeight="1">
      <c r="A25" s="36">
        <f>A15+7</f>
        <v>45278</v>
      </c>
      <c r="B25" s="34" t="s">
        <v>11</v>
      </c>
      <c r="C25" s="41" t="s">
        <v>128</v>
      </c>
      <c r="D25" s="41" t="s">
        <v>76</v>
      </c>
      <c r="E25" s="42" t="s">
        <v>77</v>
      </c>
      <c r="F25" s="38" t="s">
        <v>44</v>
      </c>
      <c r="G25" s="50" t="s">
        <v>127</v>
      </c>
      <c r="H25" s="41" t="s">
        <v>142</v>
      </c>
      <c r="I25" s="18">
        <v>6.4</v>
      </c>
      <c r="J25" s="18">
        <v>2.9</v>
      </c>
      <c r="K25" s="18">
        <v>1.6</v>
      </c>
      <c r="L25" s="18">
        <v>0</v>
      </c>
      <c r="M25" s="18">
        <v>0</v>
      </c>
      <c r="N25" s="18">
        <v>2.7</v>
      </c>
      <c r="O25" s="8">
        <f>SUM(I25*15+K25*5+L25*15+M25*12)</f>
        <v>104</v>
      </c>
      <c r="P25" s="8">
        <f>SUM(I25*2+J25*7+K25*1+M25*8)</f>
        <v>34.700000000000003</v>
      </c>
      <c r="Q25" s="8">
        <f>SUM(J25*5+M25*4+N25*5)</f>
        <v>28</v>
      </c>
      <c r="R25" s="19">
        <f>SUM(I25*70+J25*75+K25*25+L25*60+M25*120+N25*45)</f>
        <v>827</v>
      </c>
    </row>
    <row r="26" spans="1:18" s="20" customFormat="1" ht="33" customHeight="1">
      <c r="A26" s="33"/>
      <c r="B26" s="4"/>
      <c r="C26" s="43" t="s">
        <v>162</v>
      </c>
      <c r="D26" s="43" t="s">
        <v>48</v>
      </c>
      <c r="E26" s="43" t="s">
        <v>163</v>
      </c>
      <c r="F26" s="43" t="s">
        <v>111</v>
      </c>
      <c r="G26" s="44" t="s">
        <v>19</v>
      </c>
      <c r="H26" s="43" t="s">
        <v>165</v>
      </c>
      <c r="I26" s="15"/>
      <c r="J26" s="15"/>
      <c r="K26" s="12"/>
      <c r="L26" s="12"/>
      <c r="M26" s="12"/>
      <c r="N26" s="12"/>
      <c r="O26" s="15"/>
      <c r="P26" s="15"/>
      <c r="Q26" s="15"/>
      <c r="R26" s="16"/>
    </row>
    <row r="27" spans="1:18" s="20" customFormat="1" ht="33" customHeight="1">
      <c r="A27" s="33">
        <f>A25+1</f>
        <v>45279</v>
      </c>
      <c r="B27" s="26" t="s">
        <v>12</v>
      </c>
      <c r="C27" s="41" t="s">
        <v>35</v>
      </c>
      <c r="D27" s="41" t="s">
        <v>166</v>
      </c>
      <c r="E27" s="41" t="s">
        <v>78</v>
      </c>
      <c r="F27" s="45" t="s">
        <v>79</v>
      </c>
      <c r="G27" s="50" t="s">
        <v>127</v>
      </c>
      <c r="H27" s="41" t="s">
        <v>40</v>
      </c>
      <c r="I27" s="4">
        <v>6.5</v>
      </c>
      <c r="J27" s="4">
        <v>3</v>
      </c>
      <c r="K27" s="4">
        <v>1.9</v>
      </c>
      <c r="L27" s="4">
        <v>0</v>
      </c>
      <c r="M27" s="4">
        <v>0</v>
      </c>
      <c r="N27" s="4">
        <v>2.5</v>
      </c>
      <c r="O27" s="4">
        <f>SUM(I27*15+K27*5+L27*15+M27*12)</f>
        <v>107</v>
      </c>
      <c r="P27" s="4">
        <f>SUM(I27*2+J27*7+K27*1+M27*8)</f>
        <v>35.9</v>
      </c>
      <c r="Q27" s="4">
        <f>SUM(J27*5+M27*4+N27*5)</f>
        <v>27.5</v>
      </c>
      <c r="R27" s="14">
        <f>SUM(I27*70+J27*75+K27*25+L27*60+M27*120+N27*45)</f>
        <v>840</v>
      </c>
    </row>
    <row r="28" spans="1:18" s="20" customFormat="1" ht="33" customHeight="1">
      <c r="A28" s="33"/>
      <c r="B28" s="2"/>
      <c r="C28" s="43" t="s">
        <v>22</v>
      </c>
      <c r="D28" s="43" t="s">
        <v>202</v>
      </c>
      <c r="E28" s="43" t="s">
        <v>167</v>
      </c>
      <c r="F28" s="43" t="s">
        <v>168</v>
      </c>
      <c r="G28" s="44" t="s">
        <v>19</v>
      </c>
      <c r="H28" s="43" t="s">
        <v>169</v>
      </c>
      <c r="I28" s="4"/>
      <c r="J28" s="4"/>
      <c r="K28" s="4"/>
      <c r="L28" s="4"/>
      <c r="M28" s="4"/>
      <c r="N28" s="4"/>
      <c r="O28" s="4"/>
      <c r="P28" s="4"/>
      <c r="Q28" s="4"/>
      <c r="R28" s="14"/>
    </row>
    <row r="29" spans="1:18" s="20" customFormat="1" ht="33" customHeight="1">
      <c r="A29" s="33">
        <f>A27+1</f>
        <v>45280</v>
      </c>
      <c r="B29" s="32" t="s">
        <v>18</v>
      </c>
      <c r="C29" s="40" t="s">
        <v>129</v>
      </c>
      <c r="D29" s="41" t="s">
        <v>80</v>
      </c>
      <c r="E29" s="45" t="s">
        <v>81</v>
      </c>
      <c r="F29" s="30" t="s">
        <v>99</v>
      </c>
      <c r="G29" s="50" t="s">
        <v>127</v>
      </c>
      <c r="H29" s="41" t="s">
        <v>50</v>
      </c>
      <c r="I29" s="4">
        <v>6.2</v>
      </c>
      <c r="J29" s="4">
        <v>2.7</v>
      </c>
      <c r="K29" s="4">
        <v>2</v>
      </c>
      <c r="L29" s="4">
        <v>1</v>
      </c>
      <c r="M29" s="4">
        <v>0</v>
      </c>
      <c r="N29" s="4">
        <v>2.5</v>
      </c>
      <c r="O29" s="8">
        <f>SUM(I29*15+K29*5+L29*15+M29*12)</f>
        <v>118</v>
      </c>
      <c r="P29" s="8">
        <f>SUM(I29*2+J29*7+K29*1+M29*8)</f>
        <v>33.300000000000004</v>
      </c>
      <c r="Q29" s="8">
        <f>SUM(J29*5+M29*4+N29*5)</f>
        <v>26</v>
      </c>
      <c r="R29" s="19">
        <f>SUM(I29*70+J29*75+K29*25+L29*60+M29*120+N29*45)</f>
        <v>859</v>
      </c>
    </row>
    <row r="30" spans="1:18" s="20" customFormat="1" ht="33" customHeight="1">
      <c r="A30" s="33"/>
      <c r="B30" s="4"/>
      <c r="C30" s="43" t="s">
        <v>170</v>
      </c>
      <c r="D30" s="43" t="s">
        <v>171</v>
      </c>
      <c r="E30" s="43" t="s">
        <v>172</v>
      </c>
      <c r="F30" s="43" t="s">
        <v>33</v>
      </c>
      <c r="G30" s="44" t="s">
        <v>19</v>
      </c>
      <c r="H30" s="43" t="s">
        <v>173</v>
      </c>
      <c r="I30" s="21"/>
      <c r="J30" s="21"/>
      <c r="K30" s="21"/>
      <c r="L30" s="21"/>
      <c r="M30" s="21"/>
      <c r="N30" s="21"/>
      <c r="O30" s="21"/>
      <c r="P30" s="21"/>
      <c r="Q30" s="21"/>
      <c r="R30" s="22"/>
    </row>
    <row r="31" spans="1:18" s="20" customFormat="1" ht="33" customHeight="1">
      <c r="A31" s="33">
        <f>A29+1</f>
        <v>45281</v>
      </c>
      <c r="B31" s="31" t="s">
        <v>13</v>
      </c>
      <c r="C31" s="45" t="s">
        <v>131</v>
      </c>
      <c r="D31" s="52" t="s">
        <v>82</v>
      </c>
      <c r="E31" s="30" t="s">
        <v>100</v>
      </c>
      <c r="F31" s="41" t="s">
        <v>83</v>
      </c>
      <c r="G31" s="50" t="s">
        <v>127</v>
      </c>
      <c r="H31" s="41" t="s">
        <v>143</v>
      </c>
      <c r="I31" s="4">
        <v>7</v>
      </c>
      <c r="J31" s="4">
        <v>3</v>
      </c>
      <c r="K31" s="4">
        <v>1.7</v>
      </c>
      <c r="L31" s="4">
        <v>0</v>
      </c>
      <c r="M31" s="4">
        <v>0</v>
      </c>
      <c r="N31" s="8">
        <v>2.8</v>
      </c>
      <c r="O31" s="8">
        <f>SUM(I31*15+K31*5+L31*15+M31*12)</f>
        <v>113.5</v>
      </c>
      <c r="P31" s="8">
        <f>SUM(I31*2+J31*7+K31*1+M31*8)</f>
        <v>36.700000000000003</v>
      </c>
      <c r="Q31" s="8">
        <f>SUM(J31*5+M31*4+N31*5)</f>
        <v>29</v>
      </c>
      <c r="R31" s="19">
        <f>SUM(I31*70+J31*75+K31*25+L31*60+M31*120+N31*45)</f>
        <v>883.5</v>
      </c>
    </row>
    <row r="32" spans="1:18" s="20" customFormat="1" ht="33" customHeight="1">
      <c r="A32" s="33"/>
      <c r="B32" s="4"/>
      <c r="C32" s="43" t="s">
        <v>174</v>
      </c>
      <c r="D32" s="43" t="s">
        <v>175</v>
      </c>
      <c r="E32" s="43" t="s">
        <v>176</v>
      </c>
      <c r="F32" s="43" t="s">
        <v>203</v>
      </c>
      <c r="G32" s="44" t="s">
        <v>19</v>
      </c>
      <c r="H32" s="43" t="s">
        <v>204</v>
      </c>
      <c r="I32" s="4"/>
      <c r="J32" s="4"/>
      <c r="K32" s="4"/>
      <c r="L32" s="4"/>
      <c r="M32" s="4"/>
      <c r="N32" s="4"/>
      <c r="O32" s="4"/>
      <c r="P32" s="4"/>
      <c r="Q32" s="4"/>
      <c r="R32" s="14"/>
    </row>
    <row r="33" spans="1:18" s="20" customFormat="1" ht="33" customHeight="1">
      <c r="A33" s="33">
        <f>A31+1</f>
        <v>45282</v>
      </c>
      <c r="B33" s="31" t="s">
        <v>14</v>
      </c>
      <c r="C33" s="45" t="s">
        <v>34</v>
      </c>
      <c r="D33" s="48" t="s">
        <v>84</v>
      </c>
      <c r="E33" s="48" t="s">
        <v>85</v>
      </c>
      <c r="F33" s="38" t="s">
        <v>104</v>
      </c>
      <c r="G33" s="50" t="s">
        <v>127</v>
      </c>
      <c r="H33" s="41" t="s">
        <v>144</v>
      </c>
      <c r="I33" s="4">
        <v>6.3</v>
      </c>
      <c r="J33" s="4">
        <v>2.5</v>
      </c>
      <c r="K33" s="4">
        <v>1.7</v>
      </c>
      <c r="L33" s="4">
        <v>0</v>
      </c>
      <c r="M33" s="4">
        <v>1</v>
      </c>
      <c r="N33" s="8">
        <v>2.5</v>
      </c>
      <c r="O33" s="8">
        <f>SUM(I33*15+K33*5+L33*15+M33*12)</f>
        <v>115</v>
      </c>
      <c r="P33" s="8">
        <f>SUM(I33*2+J33*7+K33*1+M33*8)</f>
        <v>39.799999999999997</v>
      </c>
      <c r="Q33" s="8">
        <f>SUM(J33*5+M33*4+N33*5)</f>
        <v>29</v>
      </c>
      <c r="R33" s="19">
        <f>SUM(I33*70+J33*75+K33*25+L33*60+M33*120+N33*45)</f>
        <v>903.5</v>
      </c>
    </row>
    <row r="34" spans="1:18" s="20" customFormat="1" ht="33" customHeight="1" thickBot="1">
      <c r="A34" s="37"/>
      <c r="B34" s="11"/>
      <c r="C34" s="46" t="s">
        <v>20</v>
      </c>
      <c r="D34" s="46" t="s">
        <v>177</v>
      </c>
      <c r="E34" s="46" t="s">
        <v>178</v>
      </c>
      <c r="F34" s="46" t="s">
        <v>179</v>
      </c>
      <c r="G34" s="47" t="s">
        <v>19</v>
      </c>
      <c r="H34" s="46" t="s">
        <v>21</v>
      </c>
      <c r="I34" s="11"/>
      <c r="J34" s="11"/>
      <c r="K34" s="11"/>
      <c r="L34" s="11"/>
      <c r="M34" s="11"/>
      <c r="N34" s="11"/>
      <c r="O34" s="11"/>
      <c r="P34" s="11"/>
      <c r="Q34" s="11"/>
      <c r="R34" s="17"/>
    </row>
    <row r="35" spans="1:18" s="20" customFormat="1" ht="33" customHeight="1">
      <c r="A35" s="36">
        <f>A25+7</f>
        <v>45285</v>
      </c>
      <c r="B35" s="34" t="s">
        <v>11</v>
      </c>
      <c r="C35" s="41" t="s">
        <v>34</v>
      </c>
      <c r="D35" s="41" t="s">
        <v>86</v>
      </c>
      <c r="E35" s="30" t="s">
        <v>47</v>
      </c>
      <c r="F35" s="38" t="s">
        <v>105</v>
      </c>
      <c r="G35" s="50" t="s">
        <v>127</v>
      </c>
      <c r="H35" s="41" t="s">
        <v>145</v>
      </c>
      <c r="I35" s="18">
        <v>6.3</v>
      </c>
      <c r="J35" s="18">
        <v>2.9</v>
      </c>
      <c r="K35" s="18">
        <v>1.7</v>
      </c>
      <c r="L35" s="18">
        <v>0</v>
      </c>
      <c r="M35" s="18">
        <v>0</v>
      </c>
      <c r="N35" s="18">
        <v>2.5</v>
      </c>
      <c r="O35" s="8">
        <f>SUM(I35*15+K35*5+L35*15+M35*12)</f>
        <v>103</v>
      </c>
      <c r="P35" s="8">
        <f>SUM(I35*2+J35*7+K35*1+M35*8)</f>
        <v>34.6</v>
      </c>
      <c r="Q35" s="8">
        <f>SUM(J35*5+M35*4+N35*5)</f>
        <v>27</v>
      </c>
      <c r="R35" s="19">
        <f>SUM(I35*70+J35*75+K35*25+L35*60+M35*120+N35*45)</f>
        <v>813.5</v>
      </c>
    </row>
    <row r="36" spans="1:18" s="20" customFormat="1" ht="33" customHeight="1">
      <c r="A36" s="33"/>
      <c r="B36" s="4"/>
      <c r="C36" s="43" t="s">
        <v>20</v>
      </c>
      <c r="D36" s="43" t="s">
        <v>27</v>
      </c>
      <c r="E36" s="43" t="s">
        <v>180</v>
      </c>
      <c r="F36" s="43" t="s">
        <v>164</v>
      </c>
      <c r="G36" s="44" t="s">
        <v>19</v>
      </c>
      <c r="H36" s="43" t="s">
        <v>182</v>
      </c>
      <c r="I36" s="15"/>
      <c r="J36" s="15"/>
      <c r="K36" s="12"/>
      <c r="L36" s="12"/>
      <c r="M36" s="12"/>
      <c r="N36" s="12"/>
      <c r="O36" s="15"/>
      <c r="P36" s="15"/>
      <c r="Q36" s="15"/>
      <c r="R36" s="16"/>
    </row>
    <row r="37" spans="1:18" s="20" customFormat="1" ht="33" customHeight="1">
      <c r="A37" s="33">
        <f>A35+1</f>
        <v>45286</v>
      </c>
      <c r="B37" s="26" t="s">
        <v>12</v>
      </c>
      <c r="C37" s="41" t="s">
        <v>34</v>
      </c>
      <c r="D37" s="41" t="s">
        <v>87</v>
      </c>
      <c r="E37" s="51" t="s">
        <v>88</v>
      </c>
      <c r="F37" s="42" t="s">
        <v>89</v>
      </c>
      <c r="G37" s="50" t="s">
        <v>127</v>
      </c>
      <c r="H37" s="41" t="s">
        <v>146</v>
      </c>
      <c r="I37" s="4">
        <v>6.5</v>
      </c>
      <c r="J37" s="4">
        <v>2.5</v>
      </c>
      <c r="K37" s="4">
        <v>1.7</v>
      </c>
      <c r="L37" s="4">
        <v>0</v>
      </c>
      <c r="M37" s="4">
        <v>0</v>
      </c>
      <c r="N37" s="4">
        <v>2.7</v>
      </c>
      <c r="O37" s="4">
        <f>SUM(I37*15+K37*5+L37*15+M37*12)</f>
        <v>106</v>
      </c>
      <c r="P37" s="4">
        <f>SUM(I37*2+J37*7+K37*1+M37*8)</f>
        <v>32.200000000000003</v>
      </c>
      <c r="Q37" s="4">
        <f>SUM(J37*5+M37*4+N37*5)</f>
        <v>26</v>
      </c>
      <c r="R37" s="14">
        <f>SUM(I37*70+J37*75+K37*25+L37*60+M37*120+N37*45)</f>
        <v>806.5</v>
      </c>
    </row>
    <row r="38" spans="1:18" s="20" customFormat="1" ht="33" customHeight="1">
      <c r="A38" s="33"/>
      <c r="B38" s="2"/>
      <c r="C38" s="43" t="s">
        <v>20</v>
      </c>
      <c r="D38" s="43" t="s">
        <v>205</v>
      </c>
      <c r="E38" s="43" t="s">
        <v>183</v>
      </c>
      <c r="F38" s="43" t="s">
        <v>184</v>
      </c>
      <c r="G38" s="44" t="s">
        <v>19</v>
      </c>
      <c r="H38" s="43" t="s">
        <v>185</v>
      </c>
      <c r="I38" s="4"/>
      <c r="J38" s="4"/>
      <c r="K38" s="4"/>
      <c r="L38" s="4"/>
      <c r="M38" s="4"/>
      <c r="N38" s="4"/>
      <c r="O38" s="4"/>
      <c r="P38" s="4"/>
      <c r="Q38" s="4"/>
      <c r="R38" s="14"/>
    </row>
    <row r="39" spans="1:18" s="20" customFormat="1" ht="33" customHeight="1">
      <c r="A39" s="33">
        <f>A37+1</f>
        <v>45287</v>
      </c>
      <c r="B39" s="32" t="s">
        <v>18</v>
      </c>
      <c r="C39" s="40" t="s">
        <v>130</v>
      </c>
      <c r="D39" s="41" t="s">
        <v>90</v>
      </c>
      <c r="E39" s="41" t="s">
        <v>91</v>
      </c>
      <c r="F39" s="38" t="s">
        <v>43</v>
      </c>
      <c r="G39" s="50" t="s">
        <v>127</v>
      </c>
      <c r="H39" s="41" t="s">
        <v>147</v>
      </c>
      <c r="I39" s="4">
        <v>6</v>
      </c>
      <c r="J39" s="4">
        <v>2.7</v>
      </c>
      <c r="K39" s="4">
        <v>1.7</v>
      </c>
      <c r="L39" s="4">
        <v>1</v>
      </c>
      <c r="M39" s="4">
        <v>0</v>
      </c>
      <c r="N39" s="4">
        <v>2.5</v>
      </c>
      <c r="O39" s="8">
        <f>SUM(I39*15+K39*5+L39*15+M39*12)</f>
        <v>113.5</v>
      </c>
      <c r="P39" s="8">
        <f>SUM(I39*2+J39*7+K39*1+M39*8)</f>
        <v>32.6</v>
      </c>
      <c r="Q39" s="8">
        <f>SUM(J39*5+M39*4+N39*5)</f>
        <v>26</v>
      </c>
      <c r="R39" s="19">
        <f>SUM(I39*70+J39*75+K39*25+L39*60+M39*120+N39*45)</f>
        <v>837.5</v>
      </c>
    </row>
    <row r="40" spans="1:18" s="20" customFormat="1" ht="33" customHeight="1">
      <c r="A40" s="33"/>
      <c r="B40" s="4"/>
      <c r="C40" s="43" t="s">
        <v>186</v>
      </c>
      <c r="D40" s="43" t="s">
        <v>187</v>
      </c>
      <c r="E40" s="43" t="s">
        <v>188</v>
      </c>
      <c r="F40" s="43" t="s">
        <v>181</v>
      </c>
      <c r="G40" s="44" t="s">
        <v>19</v>
      </c>
      <c r="H40" s="43" t="s">
        <v>24</v>
      </c>
      <c r="I40" s="21"/>
      <c r="J40" s="21"/>
      <c r="K40" s="21"/>
      <c r="L40" s="21"/>
      <c r="M40" s="21"/>
      <c r="N40" s="21"/>
      <c r="O40" s="21"/>
      <c r="P40" s="21"/>
      <c r="Q40" s="21"/>
      <c r="R40" s="22"/>
    </row>
    <row r="41" spans="1:18" s="20" customFormat="1" ht="36.75" customHeight="1">
      <c r="A41" s="33">
        <f>A39+1</f>
        <v>45288</v>
      </c>
      <c r="B41" s="31" t="s">
        <v>13</v>
      </c>
      <c r="C41" s="45" t="s">
        <v>38</v>
      </c>
      <c r="D41" s="52" t="s">
        <v>210</v>
      </c>
      <c r="E41" s="30" t="s">
        <v>101</v>
      </c>
      <c r="F41" s="45" t="s">
        <v>92</v>
      </c>
      <c r="G41" s="50" t="s">
        <v>127</v>
      </c>
      <c r="H41" s="41" t="s">
        <v>148</v>
      </c>
      <c r="I41" s="4">
        <v>6.3</v>
      </c>
      <c r="J41" s="4">
        <v>2.5</v>
      </c>
      <c r="K41" s="4">
        <v>1.6</v>
      </c>
      <c r="L41" s="4">
        <v>0</v>
      </c>
      <c r="M41" s="4">
        <v>0</v>
      </c>
      <c r="N41" s="8">
        <v>3</v>
      </c>
      <c r="O41" s="8">
        <f>SUM(I41*15+K41*5+L41*15+M41*12)</f>
        <v>102.5</v>
      </c>
      <c r="P41" s="8">
        <f>SUM(I41*2+J41*7+K41*1+M41*8)</f>
        <v>31.700000000000003</v>
      </c>
      <c r="Q41" s="8">
        <f>SUM(J41*5+M41*4+N41*5)</f>
        <v>27.5</v>
      </c>
      <c r="R41" s="19">
        <f>SUM(I41*70+J41*75+K41*25+L41*60+M41*120+N41*45)</f>
        <v>803.5</v>
      </c>
    </row>
    <row r="42" spans="1:18" s="20" customFormat="1" ht="33" customHeight="1">
      <c r="A42" s="33"/>
      <c r="B42" s="4"/>
      <c r="C42" s="43" t="s">
        <v>189</v>
      </c>
      <c r="D42" s="43" t="s">
        <v>211</v>
      </c>
      <c r="E42" s="43" t="s">
        <v>207</v>
      </c>
      <c r="F42" s="43" t="s">
        <v>49</v>
      </c>
      <c r="G42" s="44" t="s">
        <v>19</v>
      </c>
      <c r="H42" s="43" t="s">
        <v>192</v>
      </c>
      <c r="I42" s="4"/>
      <c r="J42" s="4"/>
      <c r="K42" s="4"/>
      <c r="L42" s="4"/>
      <c r="M42" s="4"/>
      <c r="N42" s="4"/>
      <c r="O42" s="4"/>
      <c r="P42" s="4"/>
      <c r="Q42" s="4"/>
      <c r="R42" s="14"/>
    </row>
    <row r="43" spans="1:18" s="20" customFormat="1" ht="36.75" customHeight="1">
      <c r="A43" s="33">
        <f>A41+1</f>
        <v>45289</v>
      </c>
      <c r="B43" s="31" t="s">
        <v>14</v>
      </c>
      <c r="C43" s="45" t="s">
        <v>37</v>
      </c>
      <c r="D43" s="48" t="s">
        <v>93</v>
      </c>
      <c r="E43" s="42" t="s">
        <v>94</v>
      </c>
      <c r="F43" s="45" t="s">
        <v>95</v>
      </c>
      <c r="G43" s="50" t="s">
        <v>127</v>
      </c>
      <c r="H43" s="41" t="s">
        <v>149</v>
      </c>
      <c r="I43" s="4">
        <v>6.3</v>
      </c>
      <c r="J43" s="4">
        <v>2.6</v>
      </c>
      <c r="K43" s="4">
        <v>1.6</v>
      </c>
      <c r="L43" s="4">
        <v>0</v>
      </c>
      <c r="M43" s="4">
        <v>1</v>
      </c>
      <c r="N43" s="4">
        <v>2.5</v>
      </c>
      <c r="O43" s="4">
        <f>SUM(I43*15+K43*5+L43*15+M43*12)</f>
        <v>114.5</v>
      </c>
      <c r="P43" s="4">
        <f>SUM(I43*2+J43*7+K43*1+M43*8)</f>
        <v>40.4</v>
      </c>
      <c r="Q43" s="4">
        <f>SUM(J43*5+M43*4+N43*5)</f>
        <v>29.5</v>
      </c>
      <c r="R43" s="14">
        <f>SUM(I43*70+J43*75+K43*25+L43*60+M43*120+N43*45)</f>
        <v>908.5</v>
      </c>
    </row>
    <row r="44" spans="1:18" s="20" customFormat="1" ht="33" customHeight="1" thickBot="1">
      <c r="A44" s="37"/>
      <c r="B44" s="6"/>
      <c r="C44" s="43" t="s">
        <v>28</v>
      </c>
      <c r="D44" s="43" t="s">
        <v>206</v>
      </c>
      <c r="E44" s="43" t="s">
        <v>29</v>
      </c>
      <c r="F44" s="43" t="s">
        <v>190</v>
      </c>
      <c r="G44" s="44" t="s">
        <v>19</v>
      </c>
      <c r="H44" s="43" t="s">
        <v>191</v>
      </c>
      <c r="I44" s="35"/>
      <c r="J44" s="35"/>
      <c r="K44" s="11"/>
      <c r="L44" s="11"/>
      <c r="M44" s="11"/>
      <c r="N44" s="11"/>
      <c r="O44" s="11"/>
      <c r="P44" s="11"/>
      <c r="Q44" s="11"/>
      <c r="R44" s="17"/>
    </row>
  </sheetData>
  <mergeCells count="3">
    <mergeCell ref="A1:R1"/>
    <mergeCell ref="D2:E2"/>
    <mergeCell ref="F2:G2"/>
  </mergeCells>
  <phoneticPr fontId="1" type="noConversion"/>
  <pageMargins left="0.15748031496062992" right="0.15748031496062992" top="0.15748031496062992" bottom="0.15748031496062992" header="0.15748031496062992" footer="0.15748031496062992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12月</vt:lpstr>
      <vt:lpstr>'12月'!Print_Area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test</cp:lastModifiedBy>
  <cp:lastPrinted>2023-08-22T01:45:40Z</cp:lastPrinted>
  <dcterms:created xsi:type="dcterms:W3CDTF">2016-09-13T02:57:42Z</dcterms:created>
  <dcterms:modified xsi:type="dcterms:W3CDTF">2023-11-13T07:14:01Z</dcterms:modified>
</cp:coreProperties>
</file>