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Mozar\行政\●●註冊業務\畢業生\●●市長獎給獎\"/>
    </mc:Choice>
  </mc:AlternateContent>
  <bookViews>
    <workbookView xWindow="0" yWindow="0" windowWidth="23040" windowHeight="8676"/>
  </bookViews>
  <sheets>
    <sheet name="市長成績計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I27" i="1" l="1"/>
  <c r="I26" i="1"/>
  <c r="I16" i="1"/>
  <c r="I24" i="1" l="1"/>
  <c r="I23" i="1"/>
  <c r="I30" i="1"/>
  <c r="I29" i="1"/>
  <c r="I13" i="1" l="1"/>
  <c r="I10" i="1" l="1"/>
  <c r="J23" i="1" l="1"/>
  <c r="I19" i="1"/>
  <c r="I20" i="1"/>
  <c r="I17" i="1"/>
  <c r="I14" i="1"/>
  <c r="I11" i="1"/>
  <c r="J10" i="1" l="1"/>
  <c r="I33" i="1" s="1"/>
</calcChain>
</file>

<file path=xl/sharedStrings.xml><?xml version="1.0" encoding="utf-8"?>
<sst xmlns="http://schemas.openxmlformats.org/spreadsheetml/2006/main" count="92" uniqueCount="84">
  <si>
    <t>班級：六年_______班   姓名：_______________________</t>
    <phoneticPr fontId="1" type="noConversion"/>
  </si>
  <si>
    <t>★申請項目：□語文獎  □科技獎  □藝術獎  □體育獎</t>
  </si>
  <si>
    <t>備註：</t>
  </si>
  <si>
    <t>項次</t>
    <phoneticPr fontId="1" type="noConversion"/>
  </si>
  <si>
    <t>比賽類別</t>
    <phoneticPr fontId="1" type="noConversion"/>
  </si>
  <si>
    <t>比  賽  名  次</t>
    <phoneticPr fontId="1" type="noConversion"/>
  </si>
  <si>
    <t>得分計算</t>
    <phoneticPr fontId="1" type="noConversion"/>
  </si>
  <si>
    <t>A</t>
    <phoneticPr fontId="1" type="noConversion"/>
  </si>
  <si>
    <t>國際型比賽</t>
    <phoneticPr fontId="1" type="noConversion"/>
  </si>
  <si>
    <t>單項得分小計</t>
    <phoneticPr fontId="1" type="noConversion"/>
  </si>
  <si>
    <t>B</t>
    <phoneticPr fontId="1" type="noConversion"/>
  </si>
  <si>
    <t>全國比賽</t>
  </si>
  <si>
    <t>單項得分小計</t>
    <phoneticPr fontId="1" type="noConversion"/>
  </si>
  <si>
    <t>C</t>
  </si>
  <si>
    <t>市級比賽</t>
    <phoneticPr fontId="1" type="noConversion"/>
  </si>
  <si>
    <t>D</t>
  </si>
  <si>
    <t>E</t>
  </si>
  <si>
    <t>合計</t>
    <phoneticPr fontId="1" type="noConversion"/>
  </si>
  <si>
    <t>F</t>
    <phoneticPr fontId="1" type="noConversion"/>
  </si>
  <si>
    <t>G</t>
    <phoneticPr fontId="1" type="noConversion"/>
  </si>
  <si>
    <t>民間。國際</t>
    <phoneticPr fontId="1" type="noConversion"/>
  </si>
  <si>
    <t>民間。全國</t>
    <phoneticPr fontId="1" type="noConversion"/>
  </si>
  <si>
    <t>民間。市級</t>
    <phoneticPr fontId="1" type="noConversion"/>
  </si>
  <si>
    <t>第１名
９分(E1)</t>
  </si>
  <si>
    <t>第２名
7.5分(E2)</t>
  </si>
  <si>
    <t>第３名
6分(E3)</t>
  </si>
  <si>
    <t>第４名
4.5分(E4)</t>
  </si>
  <si>
    <t>第５名
3分(E5)</t>
  </si>
  <si>
    <t>第１名
6分(F1)</t>
  </si>
  <si>
    <t>第２名
5分(F2)</t>
  </si>
  <si>
    <t>第３名
4分(F3)</t>
  </si>
  <si>
    <t>第４名
3分(F4)</t>
  </si>
  <si>
    <t>第５名
2分(F5)</t>
  </si>
  <si>
    <t>第１名
３分(G1)</t>
  </si>
  <si>
    <t>第２名
2.5分(G2)</t>
  </si>
  <si>
    <t>第３名
2分(G3)</t>
  </si>
  <si>
    <t>第４名
1.5分(G4)</t>
  </si>
  <si>
    <t>第５名
１分(G5)</t>
  </si>
  <si>
    <t>第４名
９分(A4)</t>
    <phoneticPr fontId="1" type="noConversion"/>
  </si>
  <si>
    <t>第５名
６分(A5)</t>
    <phoneticPr fontId="1" type="noConversion"/>
  </si>
  <si>
    <t>第４名
6分(B4)</t>
    <phoneticPr fontId="1" type="noConversion"/>
  </si>
  <si>
    <t>第５名
4分(B5)</t>
    <phoneticPr fontId="1" type="noConversion"/>
  </si>
  <si>
    <t>第４名
３分(C4)</t>
    <phoneticPr fontId="1" type="noConversion"/>
  </si>
  <si>
    <t>第５名
２分(C5)</t>
    <phoneticPr fontId="1" type="noConversion"/>
  </si>
  <si>
    <t>第１名
３分(D1)</t>
    <phoneticPr fontId="1" type="noConversion"/>
  </si>
  <si>
    <t>第２名
2.5分(D2)</t>
    <phoneticPr fontId="1" type="noConversion"/>
  </si>
  <si>
    <t>第３名
 ２分(D3)</t>
    <phoneticPr fontId="1" type="noConversion"/>
  </si>
  <si>
    <t>第４名
1.5分(D4)</t>
    <phoneticPr fontId="1" type="noConversion"/>
  </si>
  <si>
    <t>第５名
１分(D5)</t>
    <phoneticPr fontId="1" type="noConversion"/>
  </si>
  <si>
    <r>
      <t xml:space="preserve">校級比賽
</t>
    </r>
    <r>
      <rPr>
        <sz val="20"/>
        <rFont val="微軟正黑體"/>
        <family val="2"/>
        <charset val="136"/>
      </rPr>
      <t>(含鄉鎮市區)</t>
    </r>
    <phoneticPr fontId="1" type="noConversion"/>
  </si>
  <si>
    <t>官方或委辧
合計</t>
    <phoneticPr fontId="1" type="noConversion"/>
  </si>
  <si>
    <r>
      <t>●將得獎依類別填入</t>
    </r>
    <r>
      <rPr>
        <b/>
        <u/>
        <sz val="26"/>
        <rFont val="新細明體"/>
        <family val="1"/>
        <charset val="136"/>
      </rPr>
      <t>黃色格</t>
    </r>
    <r>
      <rPr>
        <sz val="26"/>
        <rFont val="新細明體"/>
        <family val="1"/>
        <charset val="136"/>
      </rPr>
      <t>內，其餘儲存格無法編輯</t>
    </r>
    <phoneticPr fontId="1" type="noConversion"/>
  </si>
  <si>
    <t>●以"次數"填入格內,能自動計算總分(若有他校轉入的奬狀,也可以先不置入計算,事後再另加)</t>
    <phoneticPr fontId="1" type="noConversion"/>
  </si>
  <si>
    <r>
      <t>臺南市佳里區佳里國民小學          學年度畢業市長獎校</t>
    </r>
    <r>
      <rPr>
        <b/>
        <u/>
        <sz val="28"/>
        <rFont val="新細明體"/>
        <family val="1"/>
        <charset val="136"/>
      </rPr>
      <t>內</t>
    </r>
    <r>
      <rPr>
        <b/>
        <sz val="28"/>
        <rFont val="新細明體"/>
        <family val="1"/>
        <charset val="136"/>
      </rPr>
      <t>外比賽成績</t>
    </r>
    <r>
      <rPr>
        <b/>
        <u/>
        <sz val="36"/>
        <rFont val="新細明體"/>
        <family val="1"/>
        <charset val="136"/>
      </rPr>
      <t>試算表</t>
    </r>
    <phoneticPr fontId="1" type="noConversion"/>
  </si>
  <si>
    <t>第６名
３分(A6)</t>
    <phoneticPr fontId="1" type="noConversion"/>
  </si>
  <si>
    <t>第６名
2分(B6)</t>
    <phoneticPr fontId="1" type="noConversion"/>
  </si>
  <si>
    <t>第６名
１分(C6)</t>
    <phoneticPr fontId="1" type="noConversion"/>
  </si>
  <si>
    <t>第６名
0.5分(D6)</t>
    <phoneticPr fontId="1" type="noConversion"/>
  </si>
  <si>
    <t>第６名
1.5分(E6)</t>
    <phoneticPr fontId="1" type="noConversion"/>
  </si>
  <si>
    <t>第６名
1分(F6)</t>
    <phoneticPr fontId="1" type="noConversion"/>
  </si>
  <si>
    <t>第６名
0.5分(G6)</t>
    <phoneticPr fontId="1" type="noConversion"/>
  </si>
  <si>
    <t>民間競賽合計
(最高10分)</t>
    <phoneticPr fontId="1" type="noConversion"/>
  </si>
  <si>
    <t>個人獎項次數</t>
    <phoneticPr fontId="1" type="noConversion"/>
  </si>
  <si>
    <t>團體獎項次數</t>
    <phoneticPr fontId="1" type="noConversion"/>
  </si>
  <si>
    <t>個人獎項次數</t>
    <phoneticPr fontId="1" type="noConversion"/>
  </si>
  <si>
    <t>團體獎項次數</t>
    <phoneticPr fontId="1" type="noConversion"/>
  </si>
  <si>
    <t>團體獎項次數</t>
    <phoneticPr fontId="1" type="noConversion"/>
  </si>
  <si>
    <t>個人獎項次數</t>
    <phoneticPr fontId="1" type="noConversion"/>
  </si>
  <si>
    <t>團體獎項次數</t>
    <phoneticPr fontId="1" type="noConversion"/>
  </si>
  <si>
    <t>個人獎項次數</t>
    <phoneticPr fontId="1" type="noConversion"/>
  </si>
  <si>
    <t>個人獎項次數</t>
    <phoneticPr fontId="1" type="noConversion"/>
  </si>
  <si>
    <t>個人獎項次數</t>
    <phoneticPr fontId="1" type="noConversion"/>
  </si>
  <si>
    <t>個人獎項次數</t>
    <phoneticPr fontId="1" type="noConversion"/>
  </si>
  <si>
    <t>第1名
18分(A1)</t>
    <phoneticPr fontId="1" type="noConversion"/>
  </si>
  <si>
    <t>第2名
15分(A2)</t>
    <phoneticPr fontId="1" type="noConversion"/>
  </si>
  <si>
    <t>第3名
12分(A3)</t>
    <phoneticPr fontId="1" type="noConversion"/>
  </si>
  <si>
    <t>第1名
12分(B1)</t>
    <phoneticPr fontId="1" type="noConversion"/>
  </si>
  <si>
    <t>第2名
10分(B2)</t>
    <phoneticPr fontId="1" type="noConversion"/>
  </si>
  <si>
    <t>第3名
8分(B3)</t>
    <phoneticPr fontId="1" type="noConversion"/>
  </si>
  <si>
    <t>第1名
６分(C1)</t>
    <phoneticPr fontId="1" type="noConversion"/>
  </si>
  <si>
    <t>第2名
第５分(C2)</t>
    <phoneticPr fontId="1" type="noConversion"/>
  </si>
  <si>
    <t>第3名
４分(C3)</t>
    <phoneticPr fontId="1" type="noConversion"/>
  </si>
  <si>
    <t>●本工作表非申請表，僅供試算參考用!!</t>
    <phoneticPr fontId="1" type="noConversion"/>
  </si>
  <si>
    <t>記分件數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</si>
</sst>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8" formatCode="0_ "/>
  </numFmts>
  <fonts count="2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28"/>
      <name val="新細明體"/>
      <family val="1"/>
      <charset val="136"/>
    </font>
    <font>
      <b/>
      <sz val="36"/>
      <name val="新細明體"/>
      <family val="1"/>
      <charset val="136"/>
    </font>
    <font>
      <sz val="26"/>
      <name val="新細明體"/>
      <family val="1"/>
      <charset val="136"/>
    </font>
    <font>
      <sz val="22"/>
      <name val="Calibri"/>
      <family val="2"/>
    </font>
    <font>
      <sz val="22"/>
      <name val="新細明體"/>
      <family val="1"/>
      <charset val="136"/>
    </font>
    <font>
      <sz val="24"/>
      <name val="微軟正黑體"/>
      <family val="2"/>
      <charset val="136"/>
    </font>
    <font>
      <sz val="23"/>
      <name val="微軟正黑體"/>
      <family val="2"/>
      <charset val="136"/>
    </font>
    <font>
      <sz val="12"/>
      <name val="細明體"/>
      <family val="3"/>
      <charset val="136"/>
    </font>
    <font>
      <sz val="36"/>
      <name val="微軟正黑體"/>
      <family val="2"/>
      <charset val="136"/>
    </font>
    <font>
      <sz val="36"/>
      <name val="新細明體"/>
      <family val="1"/>
      <charset val="136"/>
    </font>
    <font>
      <sz val="20"/>
      <name val="微軟正黑體"/>
      <family val="2"/>
      <charset val="136"/>
    </font>
    <font>
      <b/>
      <u/>
      <sz val="36"/>
      <name val="新細明體"/>
      <family val="1"/>
      <charset val="136"/>
    </font>
    <font>
      <sz val="22"/>
      <name val="微軟正黑體"/>
      <family val="2"/>
      <charset val="136"/>
    </font>
    <font>
      <b/>
      <u/>
      <sz val="26"/>
      <name val="新細明體"/>
      <family val="1"/>
      <charset val="136"/>
    </font>
    <font>
      <b/>
      <sz val="28"/>
      <name val="新細明體"/>
      <family val="1"/>
      <charset val="136"/>
    </font>
    <font>
      <b/>
      <u/>
      <sz val="28"/>
      <name val="新細明體"/>
      <family val="1"/>
      <charset val="136"/>
    </font>
    <font>
      <sz val="48"/>
      <name val="微軟正黑體"/>
      <family val="2"/>
      <charset val="136"/>
    </font>
    <font>
      <sz val="6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17" fillId="0" borderId="0" xfId="0" applyFont="1" applyAlignment="1">
      <alignment vertical="center"/>
    </xf>
    <xf numFmtId="49" fontId="15" fillId="0" borderId="2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178" fontId="19" fillId="0" borderId="18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Layout" topLeftCell="A9" zoomScale="34" zoomScaleNormal="40" zoomScaleSheetLayoutView="40" zoomScalePageLayoutView="34" workbookViewId="0">
      <selection activeCell="G26" sqref="G26"/>
    </sheetView>
  </sheetViews>
  <sheetFormatPr defaultColWidth="0" defaultRowHeight="16.2" x14ac:dyDescent="0.3"/>
  <cols>
    <col min="1" max="1" width="10.77734375" style="21" customWidth="1"/>
    <col min="2" max="2" width="30.77734375" customWidth="1"/>
    <col min="3" max="7" width="25.109375" customWidth="1"/>
    <col min="8" max="8" width="26.6640625" customWidth="1"/>
    <col min="9" max="9" width="24.21875" customWidth="1"/>
    <col min="10" max="10" width="25.88671875" customWidth="1"/>
    <col min="11" max="11" width="4.88671875" customWidth="1"/>
    <col min="12" max="12" width="5.33203125" customWidth="1"/>
  </cols>
  <sheetData>
    <row r="1" spans="1:11" s="1" customFormat="1" ht="49.8" x14ac:dyDescent="0.3">
      <c r="A1" s="50" t="s">
        <v>53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1" customFormat="1" ht="49.8" x14ac:dyDescent="0.7">
      <c r="A2" s="51" t="s">
        <v>0</v>
      </c>
      <c r="B2" s="51"/>
      <c r="C2" s="51"/>
      <c r="D2" s="51"/>
      <c r="E2" s="42" t="s">
        <v>1</v>
      </c>
      <c r="F2" s="26"/>
      <c r="G2" s="26"/>
      <c r="H2" s="26"/>
      <c r="I2" s="26"/>
      <c r="J2" s="2"/>
      <c r="K2" s="2"/>
    </row>
    <row r="3" spans="1:11" s="1" customFormat="1" ht="39" x14ac:dyDescent="0.3">
      <c r="A3" s="3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</row>
    <row r="4" spans="1:11" s="41" customFormat="1" ht="71.400000000000006" customHeight="1" x14ac:dyDescent="0.3">
      <c r="A4" s="52" t="s">
        <v>82</v>
      </c>
      <c r="B4" s="52"/>
      <c r="C4" s="52"/>
      <c r="D4" s="52"/>
      <c r="E4" s="52"/>
      <c r="F4" s="52"/>
      <c r="G4" s="52"/>
      <c r="H4" s="52"/>
      <c r="I4" s="35"/>
      <c r="J4" s="35"/>
    </row>
    <row r="5" spans="1:11" s="41" customFormat="1" ht="36.6" x14ac:dyDescent="0.3">
      <c r="A5" s="46" t="s">
        <v>51</v>
      </c>
      <c r="B5" s="46"/>
      <c r="C5" s="46"/>
      <c r="D5" s="46"/>
      <c r="E5" s="46"/>
      <c r="F5" s="46"/>
      <c r="G5" s="46"/>
      <c r="H5" s="46"/>
      <c r="I5" s="46"/>
      <c r="J5" s="46"/>
    </row>
    <row r="6" spans="1:11" s="41" customFormat="1" ht="36.6" x14ac:dyDescent="0.3">
      <c r="A6" s="35" t="s">
        <v>52</v>
      </c>
      <c r="B6" s="35"/>
      <c r="C6" s="35"/>
      <c r="D6" s="35"/>
      <c r="E6" s="35"/>
      <c r="F6" s="35"/>
      <c r="G6" s="35"/>
      <c r="H6" s="35"/>
      <c r="I6" s="35"/>
      <c r="J6" s="35"/>
    </row>
    <row r="7" spans="1:11" s="7" customFormat="1" ht="9.75" customHeight="1" thickBot="1" x14ac:dyDescent="0.35">
      <c r="A7" s="6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s="1" customFormat="1" ht="31.5" customHeight="1" thickBot="1" x14ac:dyDescent="0.35">
      <c r="A8" s="36" t="s">
        <v>3</v>
      </c>
      <c r="B8" s="8" t="s">
        <v>4</v>
      </c>
      <c r="C8" s="53" t="s">
        <v>5</v>
      </c>
      <c r="D8" s="53"/>
      <c r="E8" s="53"/>
      <c r="F8" s="53"/>
      <c r="G8" s="53"/>
      <c r="H8" s="53"/>
      <c r="I8" s="36" t="s">
        <v>6</v>
      </c>
    </row>
    <row r="9" spans="1:11" s="11" customFormat="1" ht="61.8" thickBot="1" x14ac:dyDescent="0.35">
      <c r="A9" s="54" t="s">
        <v>7</v>
      </c>
      <c r="B9" s="9" t="s">
        <v>8</v>
      </c>
      <c r="C9" s="43" t="s">
        <v>73</v>
      </c>
      <c r="D9" s="43" t="s">
        <v>74</v>
      </c>
      <c r="E9" s="43" t="s">
        <v>75</v>
      </c>
      <c r="F9" s="10" t="s">
        <v>38</v>
      </c>
      <c r="G9" s="10" t="s">
        <v>39</v>
      </c>
      <c r="H9" s="10" t="s">
        <v>54</v>
      </c>
      <c r="I9" s="33" t="s">
        <v>9</v>
      </c>
      <c r="J9" s="62" t="s">
        <v>50</v>
      </c>
      <c r="K9" s="63"/>
    </row>
    <row r="10" spans="1:11" ht="46.8" thickBot="1" x14ac:dyDescent="0.35">
      <c r="A10" s="55"/>
      <c r="B10" s="12" t="s">
        <v>71</v>
      </c>
      <c r="C10" s="38"/>
      <c r="D10" s="38"/>
      <c r="E10" s="38"/>
      <c r="F10" s="38"/>
      <c r="G10" s="38"/>
      <c r="H10" s="38"/>
      <c r="I10" s="31">
        <f>C10*18+D10*15+E10*12+F10*9+G10*6+H10*3</f>
        <v>0</v>
      </c>
      <c r="J10" s="64">
        <f>SUM(I10:I11,I13:I14,I16:I17,I19:I20)</f>
        <v>0</v>
      </c>
      <c r="K10" s="64"/>
    </row>
    <row r="11" spans="1:11" ht="46.8" thickBot="1" x14ac:dyDescent="0.35">
      <c r="A11" s="56"/>
      <c r="B11" s="12" t="s">
        <v>63</v>
      </c>
      <c r="C11" s="38"/>
      <c r="D11" s="38"/>
      <c r="E11" s="38"/>
      <c r="F11" s="38"/>
      <c r="G11" s="38"/>
      <c r="H11" s="38"/>
      <c r="I11" s="31">
        <f>(C11*18+D11*15+E11*12+F11*9+G11*6+H11*3)/2</f>
        <v>0</v>
      </c>
      <c r="J11" s="64"/>
      <c r="K11" s="64"/>
    </row>
    <row r="12" spans="1:11" ht="61.8" thickBot="1" x14ac:dyDescent="0.35">
      <c r="A12" s="57" t="s">
        <v>10</v>
      </c>
      <c r="B12" s="13" t="s">
        <v>11</v>
      </c>
      <c r="C12" s="44" t="s">
        <v>76</v>
      </c>
      <c r="D12" s="44" t="s">
        <v>77</v>
      </c>
      <c r="E12" s="44" t="s">
        <v>78</v>
      </c>
      <c r="F12" s="14" t="s">
        <v>40</v>
      </c>
      <c r="G12" s="14" t="s">
        <v>41</v>
      </c>
      <c r="H12" s="14" t="s">
        <v>55</v>
      </c>
      <c r="I12" s="33" t="s">
        <v>12</v>
      </c>
      <c r="J12" s="64"/>
      <c r="K12" s="64"/>
    </row>
    <row r="13" spans="1:11" ht="46.8" thickBot="1" x14ac:dyDescent="0.35">
      <c r="A13" s="58"/>
      <c r="B13" s="12" t="s">
        <v>72</v>
      </c>
      <c r="C13" s="38"/>
      <c r="D13" s="38"/>
      <c r="E13" s="38"/>
      <c r="F13" s="38"/>
      <c r="G13" s="38"/>
      <c r="H13" s="38"/>
      <c r="I13" s="31">
        <f>(C13*12+D13*10+E13*8+F13*6+G13*4+H13*2)</f>
        <v>0</v>
      </c>
      <c r="J13" s="64"/>
      <c r="K13" s="64"/>
    </row>
    <row r="14" spans="1:11" ht="46.8" thickBot="1" x14ac:dyDescent="0.35">
      <c r="A14" s="59"/>
      <c r="B14" s="12" t="s">
        <v>63</v>
      </c>
      <c r="C14" s="38"/>
      <c r="D14" s="38"/>
      <c r="E14" s="38"/>
      <c r="F14" s="38"/>
      <c r="G14" s="38"/>
      <c r="H14" s="38"/>
      <c r="I14" s="31">
        <f>(C14*12+D14*10+E14*8+F14*6+G14*4+H14*2)/2</f>
        <v>0</v>
      </c>
      <c r="J14" s="64"/>
      <c r="K14" s="64"/>
    </row>
    <row r="15" spans="1:11" s="17" customFormat="1" ht="61.8" thickBot="1" x14ac:dyDescent="0.35">
      <c r="A15" s="47" t="s">
        <v>13</v>
      </c>
      <c r="B15" s="15" t="s">
        <v>14</v>
      </c>
      <c r="C15" s="45" t="s">
        <v>79</v>
      </c>
      <c r="D15" s="45" t="s">
        <v>80</v>
      </c>
      <c r="E15" s="45" t="s">
        <v>81</v>
      </c>
      <c r="F15" s="16" t="s">
        <v>42</v>
      </c>
      <c r="G15" s="16" t="s">
        <v>43</v>
      </c>
      <c r="H15" s="16" t="s">
        <v>56</v>
      </c>
      <c r="I15" s="30" t="s">
        <v>12</v>
      </c>
      <c r="J15" s="64"/>
      <c r="K15" s="64"/>
    </row>
    <row r="16" spans="1:11" ht="46.8" thickBot="1" x14ac:dyDescent="0.35">
      <c r="A16" s="48"/>
      <c r="B16" s="12" t="s">
        <v>70</v>
      </c>
      <c r="C16" s="39"/>
      <c r="D16" s="39"/>
      <c r="E16" s="39"/>
      <c r="F16" s="39"/>
      <c r="G16" s="39"/>
      <c r="H16" s="39"/>
      <c r="I16" s="31">
        <f>C16*6+D16*5+E16*4+F16*3+G16*2+H16*1</f>
        <v>0</v>
      </c>
      <c r="J16" s="64"/>
      <c r="K16" s="64"/>
    </row>
    <row r="17" spans="1:11" ht="46.8" thickBot="1" x14ac:dyDescent="0.35">
      <c r="A17" s="60"/>
      <c r="B17" s="12" t="s">
        <v>63</v>
      </c>
      <c r="C17" s="40"/>
      <c r="D17" s="40"/>
      <c r="E17" s="40"/>
      <c r="F17" s="40"/>
      <c r="G17" s="40"/>
      <c r="H17" s="40"/>
      <c r="I17" s="31">
        <f>(C17*6+D17*5+E17*4+F17*3+G17*2+H17*1)/2</f>
        <v>0</v>
      </c>
      <c r="J17" s="64"/>
      <c r="K17" s="64"/>
    </row>
    <row r="18" spans="1:11" s="17" customFormat="1" ht="61.8" thickBot="1" x14ac:dyDescent="0.35">
      <c r="A18" s="61" t="s">
        <v>15</v>
      </c>
      <c r="B18" s="18" t="s">
        <v>49</v>
      </c>
      <c r="C18" s="19" t="s">
        <v>44</v>
      </c>
      <c r="D18" s="19" t="s">
        <v>45</v>
      </c>
      <c r="E18" s="19" t="s">
        <v>46</v>
      </c>
      <c r="F18" s="19" t="s">
        <v>47</v>
      </c>
      <c r="G18" s="19" t="s">
        <v>48</v>
      </c>
      <c r="H18" s="19" t="s">
        <v>57</v>
      </c>
      <c r="I18" s="34" t="s">
        <v>12</v>
      </c>
      <c r="J18" s="64"/>
      <c r="K18" s="64"/>
    </row>
    <row r="19" spans="1:11" ht="46.8" thickBot="1" x14ac:dyDescent="0.35">
      <c r="A19" s="48"/>
      <c r="B19" s="12" t="s">
        <v>69</v>
      </c>
      <c r="C19" s="38"/>
      <c r="D19" s="38"/>
      <c r="E19" s="38"/>
      <c r="F19" s="38"/>
      <c r="G19" s="38"/>
      <c r="H19" s="38"/>
      <c r="I19" s="31">
        <f>(C19*3+D19*2.5+E19*2+F19*1.5+G19*1+H19*0.5)</f>
        <v>0</v>
      </c>
      <c r="J19" s="64"/>
      <c r="K19" s="64"/>
    </row>
    <row r="20" spans="1:11" ht="46.8" thickBot="1" x14ac:dyDescent="0.35">
      <c r="A20" s="49"/>
      <c r="B20" s="12" t="s">
        <v>68</v>
      </c>
      <c r="C20" s="38"/>
      <c r="D20" s="38"/>
      <c r="E20" s="38"/>
      <c r="F20" s="38"/>
      <c r="G20" s="38"/>
      <c r="H20" s="38"/>
      <c r="I20" s="31">
        <f>(C20*3+D20*2.5+E20*2+F20*1.5+G20*1+H20*0.5)/2</f>
        <v>0</v>
      </c>
      <c r="J20" s="64"/>
      <c r="K20" s="64"/>
    </row>
    <row r="21" spans="1:11" ht="7.8" customHeight="1" thickBot="1" x14ac:dyDescent="0.35">
      <c r="A21" s="27"/>
      <c r="B21" s="27"/>
      <c r="C21" s="28"/>
      <c r="D21" s="28"/>
      <c r="E21" s="28"/>
      <c r="F21" s="28"/>
      <c r="G21" s="28"/>
      <c r="H21" s="28"/>
      <c r="I21" s="28"/>
      <c r="J21" s="29"/>
      <c r="K21" s="29"/>
    </row>
    <row r="22" spans="1:11" s="17" customFormat="1" ht="61.8" thickBot="1" x14ac:dyDescent="0.35">
      <c r="A22" s="47" t="s">
        <v>16</v>
      </c>
      <c r="B22" s="15" t="s">
        <v>20</v>
      </c>
      <c r="C22" s="20" t="s">
        <v>23</v>
      </c>
      <c r="D22" s="20" t="s">
        <v>24</v>
      </c>
      <c r="E22" s="20" t="s">
        <v>25</v>
      </c>
      <c r="F22" s="20" t="s">
        <v>26</v>
      </c>
      <c r="G22" s="20" t="s">
        <v>27</v>
      </c>
      <c r="H22" s="20" t="s">
        <v>58</v>
      </c>
      <c r="I22" s="30" t="s">
        <v>12</v>
      </c>
      <c r="J22" s="65" t="s">
        <v>61</v>
      </c>
      <c r="K22" s="66"/>
    </row>
    <row r="23" spans="1:11" ht="46.8" thickBot="1" x14ac:dyDescent="0.35">
      <c r="A23" s="48"/>
      <c r="B23" s="12" t="s">
        <v>67</v>
      </c>
      <c r="C23" s="39"/>
      <c r="D23" s="39"/>
      <c r="E23" s="39"/>
      <c r="F23" s="39"/>
      <c r="G23" s="39"/>
      <c r="H23" s="39"/>
      <c r="I23" s="31">
        <f>C23*9+D23*7.5+E23*6+F23*4.5+G23*3+H23*1.5</f>
        <v>0</v>
      </c>
      <c r="J23" s="64">
        <f>IF(SUM(I23:I24,I26:I27,I29:I30)&gt;=10,10,SUM(I23:I24,I26:I27,I29:I30))</f>
        <v>0</v>
      </c>
      <c r="K23" s="64"/>
    </row>
    <row r="24" spans="1:11" ht="46.8" thickBot="1" x14ac:dyDescent="0.35">
      <c r="A24" s="49"/>
      <c r="B24" s="12" t="s">
        <v>66</v>
      </c>
      <c r="C24" s="38"/>
      <c r="D24" s="38"/>
      <c r="E24" s="38"/>
      <c r="F24" s="38"/>
      <c r="G24" s="38"/>
      <c r="H24" s="38"/>
      <c r="I24" s="31">
        <f>(C24*9+D24*7.5+E24*6+F24*4.5+G24*3+H24*1.5)/2</f>
        <v>0</v>
      </c>
      <c r="J24" s="64"/>
      <c r="K24" s="64"/>
    </row>
    <row r="25" spans="1:11" ht="61.8" customHeight="1" thickBot="1" x14ac:dyDescent="0.35">
      <c r="A25" s="47" t="s">
        <v>18</v>
      </c>
      <c r="B25" s="15" t="s">
        <v>21</v>
      </c>
      <c r="C25" s="20" t="s">
        <v>28</v>
      </c>
      <c r="D25" s="20" t="s">
        <v>29</v>
      </c>
      <c r="E25" s="20" t="s">
        <v>30</v>
      </c>
      <c r="F25" s="20" t="s">
        <v>31</v>
      </c>
      <c r="G25" s="20" t="s">
        <v>32</v>
      </c>
      <c r="H25" s="20" t="s">
        <v>59</v>
      </c>
      <c r="I25" s="30" t="s">
        <v>9</v>
      </c>
      <c r="J25" s="64"/>
      <c r="K25" s="64"/>
    </row>
    <row r="26" spans="1:11" ht="46.8" thickBot="1" x14ac:dyDescent="0.35">
      <c r="A26" s="48"/>
      <c r="B26" s="12" t="s">
        <v>62</v>
      </c>
      <c r="C26" s="39"/>
      <c r="D26" s="39"/>
      <c r="E26" s="39"/>
      <c r="F26" s="39"/>
      <c r="G26" s="39"/>
      <c r="H26" s="39"/>
      <c r="I26" s="31">
        <f>(C26*6+D26*5+E26*4+F26*3+G26*2+H26*1)</f>
        <v>0</v>
      </c>
      <c r="J26" s="64"/>
      <c r="K26" s="64"/>
    </row>
    <row r="27" spans="1:11" ht="46.8" thickBot="1" x14ac:dyDescent="0.35">
      <c r="A27" s="49"/>
      <c r="B27" s="12" t="s">
        <v>63</v>
      </c>
      <c r="C27" s="38"/>
      <c r="D27" s="38"/>
      <c r="E27" s="38"/>
      <c r="F27" s="38"/>
      <c r="G27" s="38"/>
      <c r="H27" s="38"/>
      <c r="I27" s="31">
        <f>(C27*6+D27*5+E27*4+F27*3+G27*2+H27*1)/2</f>
        <v>0</v>
      </c>
      <c r="J27" s="64"/>
      <c r="K27" s="64"/>
    </row>
    <row r="28" spans="1:11" ht="61.8" thickBot="1" x14ac:dyDescent="0.35">
      <c r="A28" s="47" t="s">
        <v>19</v>
      </c>
      <c r="B28" s="15" t="s">
        <v>22</v>
      </c>
      <c r="C28" s="20" t="s">
        <v>33</v>
      </c>
      <c r="D28" s="20" t="s">
        <v>34</v>
      </c>
      <c r="E28" s="20" t="s">
        <v>35</v>
      </c>
      <c r="F28" s="20" t="s">
        <v>36</v>
      </c>
      <c r="G28" s="20" t="s">
        <v>37</v>
      </c>
      <c r="H28" s="20" t="s">
        <v>60</v>
      </c>
      <c r="I28" s="30" t="s">
        <v>9</v>
      </c>
      <c r="J28" s="64"/>
      <c r="K28" s="64"/>
    </row>
    <row r="29" spans="1:11" ht="46.8" thickBot="1" x14ac:dyDescent="0.35">
      <c r="A29" s="48"/>
      <c r="B29" s="12" t="s">
        <v>64</v>
      </c>
      <c r="C29" s="39"/>
      <c r="D29" s="39"/>
      <c r="E29" s="39"/>
      <c r="F29" s="39"/>
      <c r="G29" s="39"/>
      <c r="H29" s="39"/>
      <c r="I29" s="31">
        <f>(C29*3+D29*2.5+E29*2+F29*1.5+G29*1+H29*0.5)</f>
        <v>0</v>
      </c>
      <c r="J29" s="64"/>
      <c r="K29" s="64"/>
    </row>
    <row r="30" spans="1:11" ht="46.8" thickBot="1" x14ac:dyDescent="0.35">
      <c r="A30" s="49"/>
      <c r="B30" s="12" t="s">
        <v>65</v>
      </c>
      <c r="C30" s="38"/>
      <c r="D30" s="38"/>
      <c r="E30" s="38"/>
      <c r="F30" s="38"/>
      <c r="G30" s="38"/>
      <c r="H30" s="38"/>
      <c r="I30" s="31">
        <f>(C30*3+D30*2.5+E30*2+F30*1.5+G30*1+H30*0.5)/2</f>
        <v>0</v>
      </c>
      <c r="J30" s="64"/>
      <c r="K30" s="64"/>
    </row>
    <row r="31" spans="1:11" ht="15.6" customHeight="1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39" customHeight="1" x14ac:dyDescent="0.3">
      <c r="B32" s="22"/>
      <c r="D32" s="67"/>
      <c r="E32" s="69" t="s">
        <v>83</v>
      </c>
      <c r="F32" s="69"/>
      <c r="G32" s="67"/>
      <c r="H32" s="67"/>
      <c r="I32" s="70" t="s">
        <v>17</v>
      </c>
      <c r="J32" s="70"/>
      <c r="K32" s="32"/>
    </row>
    <row r="33" spans="1:10" ht="87" customHeight="1" x14ac:dyDescent="0.3">
      <c r="B33" s="22"/>
      <c r="C33" s="73"/>
      <c r="D33" s="74"/>
      <c r="E33" s="72">
        <f>ROUNDUP(SUM(C10:H11,C13:H14,C16:H17,C19:H20,C23:H24,C26:H27,C29:H30),1)</f>
        <v>0</v>
      </c>
      <c r="F33" s="72"/>
      <c r="G33" s="68"/>
      <c r="H33" s="68"/>
      <c r="I33" s="71">
        <f>SUM(J23,J10)</f>
        <v>0</v>
      </c>
      <c r="J33" s="71"/>
    </row>
    <row r="34" spans="1:10" ht="49.8" x14ac:dyDescent="0.3">
      <c r="A34" s="23"/>
      <c r="B34" s="22"/>
      <c r="C34" s="24"/>
      <c r="D34" s="24"/>
      <c r="E34" s="24"/>
      <c r="F34" s="25"/>
    </row>
  </sheetData>
  <sheetProtection algorithmName="SHA-512" hashValue="g+NfWILgo/MGoVT8gKMrY5EP5cnAjCjlebDVo2EZrhgRUECrZQcDkyWEVWuIL2bMMOSEwVPaaPAOoH4VjQeExQ==" saltValue="7MLmYAna+kIVskqpFlIS0g==" spinCount="100000" sheet="1" objects="1" scenarios="1" selectLockedCells="1"/>
  <mergeCells count="21">
    <mergeCell ref="A1:K1"/>
    <mergeCell ref="A22:A24"/>
    <mergeCell ref="A2:D2"/>
    <mergeCell ref="A4:H4"/>
    <mergeCell ref="C8:H8"/>
    <mergeCell ref="A9:A11"/>
    <mergeCell ref="A12:A14"/>
    <mergeCell ref="A15:A17"/>
    <mergeCell ref="A18:A20"/>
    <mergeCell ref="J9:K9"/>
    <mergeCell ref="J10:K20"/>
    <mergeCell ref="J22:K22"/>
    <mergeCell ref="J23:K30"/>
    <mergeCell ref="A5:J5"/>
    <mergeCell ref="A25:A27"/>
    <mergeCell ref="A28:A30"/>
    <mergeCell ref="I32:J32"/>
    <mergeCell ref="I33:J33"/>
    <mergeCell ref="E33:F33"/>
    <mergeCell ref="E32:F32"/>
    <mergeCell ref="C33:D33"/>
  </mergeCells>
  <phoneticPr fontId="1" type="noConversion"/>
  <printOptions horizontalCentered="1" verticalCentered="1"/>
  <pageMargins left="0.23622047244094491" right="0.23622047244094491" top="0.32" bottom="0.15748031496062992" header="3.937007874015748E-2" footer="0"/>
  <pageSetup paperSize="9" scale="3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市長成績計算表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</dc:creator>
  <cp:lastModifiedBy>mozar</cp:lastModifiedBy>
  <cp:lastPrinted>2020-05-06T00:14:07Z</cp:lastPrinted>
  <dcterms:created xsi:type="dcterms:W3CDTF">2018-05-28T05:51:39Z</dcterms:created>
  <dcterms:modified xsi:type="dcterms:W3CDTF">2020-06-09T03:08:05Z</dcterms:modified>
</cp:coreProperties>
</file>