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生教組\生教組事務\交通車停靠站\"/>
    </mc:Choice>
  </mc:AlternateContent>
  <bookViews>
    <workbookView xWindow="0" yWindow="0" windowWidth="13946" windowHeight="5837" tabRatio="421"/>
  </bookViews>
  <sheets>
    <sheet name="各車停靠站" sheetId="23" r:id="rId1"/>
  </sheets>
  <definedNames>
    <definedName name="_xlnm.Print_Area" localSheetId="0">各車停靠站!$A$1:$I$69</definedName>
    <definedName name="新生重編資料" localSheetId="0">#REF!</definedName>
    <definedName name="新生重編資料">#REF!</definedName>
    <definedName name="價錢" localSheetId="0">各車停靠站!$K$1:$N$221</definedName>
    <definedName name="價錢">#REF!</definedName>
  </definedNames>
  <calcPr calcId="152511"/>
</workbook>
</file>

<file path=xl/calcChain.xml><?xml version="1.0" encoding="utf-8"?>
<calcChain xmlns="http://schemas.openxmlformats.org/spreadsheetml/2006/main">
  <c r="I61" i="23" l="1"/>
  <c r="I62" i="23"/>
  <c r="I63" i="23"/>
  <c r="I64" i="23"/>
  <c r="I65" i="23"/>
  <c r="I53" i="23"/>
  <c r="I54" i="23"/>
  <c r="I55" i="23"/>
  <c r="I56" i="23"/>
  <c r="I48" i="23"/>
  <c r="I49" i="23"/>
  <c r="I50" i="23"/>
  <c r="I51" i="23"/>
  <c r="I52" i="23"/>
  <c r="I42" i="23"/>
  <c r="I43" i="23"/>
  <c r="I41" i="23"/>
  <c r="I34" i="23"/>
  <c r="I35" i="23"/>
  <c r="I36" i="23"/>
  <c r="I37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5" i="23"/>
  <c r="I6" i="23"/>
  <c r="I7" i="23"/>
  <c r="I8" i="23"/>
  <c r="I9" i="23"/>
  <c r="I10" i="23"/>
  <c r="I11" i="23"/>
  <c r="I12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48" i="23"/>
  <c r="D49" i="23"/>
  <c r="D50" i="23"/>
  <c r="D51" i="23"/>
  <c r="D52" i="23"/>
  <c r="D39" i="23"/>
  <c r="D40" i="23"/>
  <c r="D41" i="23"/>
  <c r="D42" i="23"/>
  <c r="D43" i="23"/>
  <c r="D31" i="23"/>
  <c r="D32" i="23"/>
  <c r="D33" i="23"/>
  <c r="D34" i="23"/>
  <c r="D24" i="23"/>
  <c r="D25" i="23"/>
  <c r="D26" i="23"/>
  <c r="D17" i="23"/>
  <c r="D18" i="23"/>
  <c r="D19" i="23"/>
  <c r="D11" i="23"/>
  <c r="D12" i="23"/>
  <c r="D5" i="23"/>
  <c r="D6" i="23"/>
  <c r="I60" i="23"/>
  <c r="I47" i="23"/>
  <c r="I33" i="23"/>
  <c r="I16" i="23"/>
  <c r="I4" i="23"/>
  <c r="D56" i="23"/>
  <c r="D47" i="23"/>
  <c r="D38" i="23"/>
  <c r="D30" i="23"/>
  <c r="D23" i="23"/>
  <c r="D16" i="23"/>
  <c r="D10" i="23"/>
  <c r="D4" i="23" l="1"/>
  <c r="H62" i="23" l="1"/>
  <c r="H52" i="23"/>
  <c r="H35" i="23"/>
  <c r="H22" i="23"/>
  <c r="H5" i="23"/>
  <c r="C58" i="23"/>
  <c r="C52" i="23"/>
  <c r="C11" i="23"/>
  <c r="C10" i="23"/>
  <c r="B47" i="23"/>
  <c r="G4" i="23"/>
  <c r="G65" i="23"/>
  <c r="G55" i="23"/>
  <c r="G17" i="23"/>
  <c r="G25" i="23"/>
  <c r="G8" i="23"/>
  <c r="C63" i="23"/>
  <c r="C43" i="23"/>
  <c r="H47" i="23"/>
  <c r="B60" i="23"/>
  <c r="B39" i="23"/>
  <c r="G47" i="23"/>
  <c r="H49" i="23"/>
  <c r="H42" i="23"/>
  <c r="H19" i="23"/>
  <c r="H27" i="23"/>
  <c r="H10" i="23"/>
  <c r="C68" i="23"/>
  <c r="C24" i="23"/>
  <c r="C56" i="23"/>
  <c r="B65" i="23"/>
  <c r="B56" i="23"/>
  <c r="G54" i="23"/>
  <c r="G24" i="23"/>
  <c r="C61" i="23"/>
  <c r="C6" i="23"/>
  <c r="B52" i="23"/>
  <c r="B6" i="23"/>
  <c r="B23" i="23"/>
  <c r="G26" i="23"/>
  <c r="C32" i="23"/>
  <c r="B41" i="23"/>
  <c r="B30" i="23"/>
  <c r="B32" i="23"/>
  <c r="H64" i="23"/>
  <c r="H54" i="23"/>
  <c r="H37" i="23"/>
  <c r="H24" i="23"/>
  <c r="H7" i="23"/>
  <c r="C62" i="23"/>
  <c r="C42" i="23"/>
  <c r="H60" i="23"/>
  <c r="B59" i="23"/>
  <c r="B33" i="23"/>
  <c r="B10" i="23"/>
  <c r="G49" i="23"/>
  <c r="G42" i="23"/>
  <c r="G19" i="23"/>
  <c r="G27" i="23"/>
  <c r="G10" i="23"/>
  <c r="C67" i="23"/>
  <c r="C34" i="23"/>
  <c r="H4" i="23"/>
  <c r="B64" i="23"/>
  <c r="B43" i="23"/>
  <c r="H61" i="23"/>
  <c r="H51" i="23"/>
  <c r="H34" i="23"/>
  <c r="H21" i="23"/>
  <c r="H29" i="23"/>
  <c r="H12" i="23"/>
  <c r="C50" i="23"/>
  <c r="C18" i="23"/>
  <c r="C23" i="23"/>
  <c r="B69" i="23"/>
  <c r="B24" i="23"/>
  <c r="B16" i="23"/>
  <c r="G48" i="23"/>
  <c r="G56" i="23"/>
  <c r="G9" i="23"/>
  <c r="H33" i="23"/>
  <c r="B49" i="23"/>
  <c r="B66" i="23"/>
  <c r="B4" i="23"/>
  <c r="H48" i="23"/>
  <c r="H56" i="23"/>
  <c r="H18" i="23"/>
  <c r="H26" i="23"/>
  <c r="H9" i="23"/>
  <c r="C66" i="23"/>
  <c r="C33" i="23"/>
  <c r="H16" i="23"/>
  <c r="B63" i="23"/>
  <c r="G16" i="23"/>
  <c r="G61" i="23"/>
  <c r="G51" i="23"/>
  <c r="G34" i="23"/>
  <c r="G21" i="23"/>
  <c r="G29" i="23"/>
  <c r="G12" i="23"/>
  <c r="C49" i="23"/>
  <c r="C17" i="23"/>
  <c r="C30" i="23"/>
  <c r="B68" i="23"/>
  <c r="B34" i="23"/>
  <c r="H63" i="23"/>
  <c r="H53" i="23"/>
  <c r="H36" i="23"/>
  <c r="H23" i="23"/>
  <c r="H6" i="23"/>
  <c r="C60" i="23"/>
  <c r="C40" i="23"/>
  <c r="C5" i="23"/>
  <c r="B57" i="23"/>
  <c r="B51" i="23"/>
  <c r="B18" i="23"/>
  <c r="B5" i="23"/>
  <c r="G50" i="23"/>
  <c r="G43" i="23"/>
  <c r="G20" i="23"/>
  <c r="G28" i="23"/>
  <c r="G11" i="23"/>
  <c r="C69" i="23"/>
  <c r="C25" i="23"/>
  <c r="B38" i="23"/>
  <c r="H50" i="23"/>
  <c r="H43" i="23"/>
  <c r="H20" i="23"/>
  <c r="H28" i="23"/>
  <c r="H11" i="23"/>
  <c r="C48" i="23"/>
  <c r="C26" i="23"/>
  <c r="C38" i="23"/>
  <c r="B67" i="23"/>
  <c r="B12" i="23"/>
  <c r="G63" i="23"/>
  <c r="G53" i="23"/>
  <c r="G36" i="23"/>
  <c r="G23" i="23"/>
  <c r="G6" i="23"/>
  <c r="C59" i="23"/>
  <c r="C39" i="23"/>
  <c r="C12" i="23"/>
  <c r="C4" i="23"/>
  <c r="B50" i="23"/>
  <c r="B17" i="23"/>
  <c r="H65" i="23"/>
  <c r="H55" i="23"/>
  <c r="H17" i="23"/>
  <c r="H25" i="23"/>
  <c r="H8" i="23"/>
  <c r="C64" i="23"/>
  <c r="C31" i="23"/>
  <c r="H41" i="23"/>
  <c r="B61" i="23"/>
  <c r="B40" i="23"/>
  <c r="G41" i="23"/>
  <c r="G62" i="23"/>
  <c r="G52" i="23"/>
  <c r="G35" i="23"/>
  <c r="G22" i="23"/>
  <c r="G5" i="23"/>
  <c r="C57" i="23"/>
  <c r="C51" i="23"/>
  <c r="C19" i="23"/>
  <c r="C16" i="23"/>
  <c r="B48" i="23"/>
  <c r="B25" i="23"/>
  <c r="B11" i="23"/>
  <c r="B26" i="23"/>
  <c r="B31" i="23"/>
  <c r="G64" i="23"/>
  <c r="G37" i="23"/>
  <c r="G7" i="23"/>
  <c r="C41" i="23"/>
  <c r="B58" i="23"/>
  <c r="B19" i="23"/>
  <c r="G60" i="23"/>
  <c r="G18" i="23"/>
  <c r="C65" i="23"/>
  <c r="B62" i="23"/>
  <c r="G33" i="23"/>
  <c r="C47" i="23"/>
  <c r="B42" i="23"/>
</calcChain>
</file>

<file path=xl/sharedStrings.xml><?xml version="1.0" encoding="utf-8"?>
<sst xmlns="http://schemas.openxmlformats.org/spreadsheetml/2006/main" count="353" uniqueCount="212">
  <si>
    <t>港明中學</t>
    <phoneticPr fontId="1" type="noConversion"/>
  </si>
  <si>
    <t>多摩市</t>
    <phoneticPr fontId="1" type="noConversion"/>
  </si>
  <si>
    <t>大竹林汾陽殿</t>
    <phoneticPr fontId="1" type="noConversion"/>
  </si>
  <si>
    <t>忠孝路口7-11</t>
    <phoneticPr fontId="1" type="noConversion"/>
  </si>
  <si>
    <t>四維三街</t>
  </si>
  <si>
    <t>青鯤鯓</t>
  </si>
  <si>
    <t>後港天后宮</t>
  </si>
  <si>
    <t>槺榔</t>
  </si>
  <si>
    <t>苓仔寮</t>
  </si>
  <si>
    <t>篤加</t>
  </si>
  <si>
    <t>大灣</t>
  </si>
  <si>
    <t>北埔路口</t>
  </si>
  <si>
    <t>土城</t>
  </si>
  <si>
    <t>竹橋</t>
  </si>
  <si>
    <t>佳里緯城</t>
  </si>
  <si>
    <t>大潭寮</t>
  </si>
  <si>
    <t>北頭洋</t>
  </si>
  <si>
    <t>鎮南宮</t>
  </si>
  <si>
    <t>馬沙溝</t>
  </si>
  <si>
    <t>站別</t>
    <phoneticPr fontId="1" type="noConversion"/>
  </si>
  <si>
    <t>停靠位址(上車)</t>
    <phoneticPr fontId="1" type="noConversion"/>
  </si>
  <si>
    <t>後營</t>
  </si>
  <si>
    <t>竹仔港</t>
  </si>
  <si>
    <t>劉厝</t>
  </si>
  <si>
    <t>外渡頭</t>
  </si>
  <si>
    <t>東寮</t>
  </si>
  <si>
    <t>營頂</t>
  </si>
  <si>
    <t>佳興派出所</t>
  </si>
  <si>
    <t>北農</t>
  </si>
  <si>
    <t>大潤發</t>
  </si>
  <si>
    <t>子龍廟</t>
  </si>
  <si>
    <t>麻豆口</t>
  </si>
  <si>
    <t>大埤頭</t>
  </si>
  <si>
    <t>西埔內</t>
  </si>
  <si>
    <t>蚵寮</t>
  </si>
  <si>
    <t>北門</t>
  </si>
  <si>
    <t>井仔腳</t>
  </si>
  <si>
    <t>三寮灣</t>
  </si>
  <si>
    <t>溪底寮</t>
  </si>
  <si>
    <t>將軍</t>
  </si>
  <si>
    <t>西甲</t>
  </si>
  <si>
    <t>番仔寮</t>
  </si>
  <si>
    <t>頂廍</t>
  </si>
  <si>
    <t>玉山</t>
  </si>
  <si>
    <t>廣山</t>
  </si>
  <si>
    <t>西寮</t>
  </si>
  <si>
    <t>頂山</t>
  </si>
  <si>
    <t>永吉</t>
  </si>
  <si>
    <t>十份</t>
  </si>
  <si>
    <t>九塊厝</t>
  </si>
  <si>
    <t>五塊寮</t>
  </si>
  <si>
    <t>三股</t>
  </si>
  <si>
    <t>下義合</t>
  </si>
  <si>
    <t>頂義合</t>
  </si>
  <si>
    <t>樹林</t>
  </si>
  <si>
    <t>正老山茶行(佳里區文化路452號)</t>
    <phoneticPr fontId="1" type="noConversion"/>
  </si>
  <si>
    <t>西港慶安宮廣場</t>
    <phoneticPr fontId="1" type="noConversion"/>
  </si>
  <si>
    <t>德安宮牌樓</t>
    <phoneticPr fontId="1" type="noConversion"/>
  </si>
  <si>
    <t>佳里國中</t>
  </si>
  <si>
    <t>當地雜貨店</t>
    <phoneticPr fontId="1" type="noConversion"/>
  </si>
  <si>
    <t>慈濟回收廠旁</t>
    <phoneticPr fontId="1" type="noConversion"/>
  </si>
  <si>
    <t>麻豆分局</t>
    <phoneticPr fontId="1" type="noConversion"/>
  </si>
  <si>
    <t>303檳榔攤對面早餐店</t>
    <phoneticPr fontId="1" type="noConversion"/>
  </si>
  <si>
    <t>公車站牌旁</t>
    <phoneticPr fontId="1" type="noConversion"/>
  </si>
  <si>
    <t>福隆餐廳前</t>
    <phoneticPr fontId="1" type="noConversion"/>
  </si>
  <si>
    <t>東隆宮前</t>
    <phoneticPr fontId="1" type="noConversion"/>
  </si>
  <si>
    <t>派出所前</t>
    <phoneticPr fontId="1" type="noConversion"/>
  </si>
  <si>
    <t>7-11(當地)</t>
    <phoneticPr fontId="1" type="noConversion"/>
  </si>
  <si>
    <t>吉安宮</t>
    <phoneticPr fontId="1" type="noConversion"/>
  </si>
  <si>
    <t>清湄宮牌樓</t>
    <phoneticPr fontId="1" type="noConversion"/>
  </si>
  <si>
    <t>當地7-11</t>
    <phoneticPr fontId="1" type="noConversion"/>
  </si>
  <si>
    <t>南10鄉道和南15鄉道交界(北門遊客中心指示牌)</t>
    <phoneticPr fontId="1" type="noConversion"/>
  </si>
  <si>
    <t>天后宮</t>
  </si>
  <si>
    <t>朱嘉生診所</t>
    <phoneticPr fontId="1" type="noConversion"/>
  </si>
  <si>
    <t>古都飲料店旁</t>
    <phoneticPr fontId="1" type="noConversion"/>
  </si>
  <si>
    <t>樹溪橋紅綠燈旁</t>
    <phoneticPr fontId="1" type="noConversion"/>
  </si>
  <si>
    <t>當地雜貨店</t>
    <phoneticPr fontId="1" type="noConversion"/>
  </si>
  <si>
    <t>公車站牌</t>
    <phoneticPr fontId="1" type="noConversion"/>
  </si>
  <si>
    <t>搭車時間</t>
    <phoneticPr fontId="1" type="noConversion"/>
  </si>
  <si>
    <t>站別</t>
  </si>
  <si>
    <t>停靠位址(上車)</t>
  </si>
  <si>
    <t>雙碇鞋業有限公司門口</t>
    <phoneticPr fontId="1" type="noConversion"/>
  </si>
  <si>
    <t>173縣道和南33-1鄉道交界處</t>
    <phoneticPr fontId="1" type="noConversion"/>
  </si>
  <si>
    <t>將軍錦鯉</t>
    <phoneticPr fontId="1" type="noConversion"/>
  </si>
  <si>
    <t>停靠位址(下車)</t>
    <phoneticPr fontId="1" type="noConversion"/>
  </si>
  <si>
    <t>慈濟宮旁屈臣氏</t>
  </si>
  <si>
    <t>看坪</t>
    <phoneticPr fontId="1" type="noConversion"/>
  </si>
  <si>
    <t>當地活動中心旁</t>
    <phoneticPr fontId="1" type="noConversion"/>
  </si>
  <si>
    <t>地藏王廟</t>
  </si>
  <si>
    <t>新生路口7-11</t>
    <phoneticPr fontId="1" type="noConversion"/>
  </si>
  <si>
    <t>學東</t>
    <phoneticPr fontId="1" type="noConversion"/>
  </si>
  <si>
    <t>公塭</t>
    <phoneticPr fontId="1" type="noConversion"/>
  </si>
  <si>
    <t>十二佃</t>
    <phoneticPr fontId="1" type="noConversion"/>
  </si>
  <si>
    <t>海東國小</t>
    <phoneticPr fontId="1" type="noConversion"/>
  </si>
  <si>
    <t>慈興宮後方(公學路)</t>
    <phoneticPr fontId="1" type="noConversion"/>
  </si>
  <si>
    <t>當地7-11</t>
    <phoneticPr fontId="1" type="noConversion"/>
  </si>
  <si>
    <t>水利工作站對面</t>
    <phoneticPr fontId="1" type="noConversion"/>
  </si>
  <si>
    <t>安南地政事務所</t>
    <phoneticPr fontId="1" type="noConversion"/>
  </si>
  <si>
    <t>當地7-11對面</t>
    <phoneticPr fontId="1" type="noConversion"/>
  </si>
  <si>
    <t>城北路和城北路871巷交叉口</t>
    <phoneticPr fontId="1" type="noConversion"/>
  </si>
  <si>
    <t>國姓橋頭</t>
    <phoneticPr fontId="1" type="noConversion"/>
  </si>
  <si>
    <t>國姓橋南端轉角處</t>
    <phoneticPr fontId="1" type="noConversion"/>
  </si>
  <si>
    <t>中洲里448號</t>
    <phoneticPr fontId="1" type="noConversion"/>
  </si>
  <si>
    <t>過港</t>
    <phoneticPr fontId="1" type="noConversion"/>
  </si>
  <si>
    <t>頭港</t>
    <phoneticPr fontId="1" type="noConversion"/>
  </si>
  <si>
    <t>當地紅綠燈路口</t>
    <phoneticPr fontId="1" type="noConversion"/>
  </si>
  <si>
    <t>往西埔內方向水圳旁路口</t>
    <phoneticPr fontId="1" type="noConversion"/>
  </si>
  <si>
    <t>得光眼鏡(海佃路四段和本原街三段交叉口)</t>
    <phoneticPr fontId="1" type="noConversion"/>
  </si>
  <si>
    <t>漁行</t>
    <phoneticPr fontId="1" type="noConversion"/>
  </si>
  <si>
    <t>新光人壽</t>
    <phoneticPr fontId="1" type="noConversion"/>
  </si>
  <si>
    <t>仁愛國小</t>
    <phoneticPr fontId="1" type="noConversion"/>
  </si>
  <si>
    <t>延平路新光人壽騎樓</t>
    <phoneticPr fontId="1" type="noConversion"/>
  </si>
  <si>
    <t>中口寮吉安宮</t>
    <phoneticPr fontId="1" type="noConversion"/>
  </si>
  <si>
    <t>"頂尖"檳榔攤對面住宅區</t>
    <phoneticPr fontId="1" type="noConversion"/>
  </si>
  <si>
    <t>神地府前涼亭</t>
    <phoneticPr fontId="1" type="noConversion"/>
  </si>
  <si>
    <t>當地檳榔攤前</t>
    <phoneticPr fontId="1" type="noConversion"/>
  </si>
  <si>
    <t>當地米店前</t>
    <phoneticPr fontId="1" type="noConversion"/>
  </si>
  <si>
    <t>本淵寮7-11</t>
    <phoneticPr fontId="1" type="noConversion"/>
  </si>
  <si>
    <t>鎮南宮對面木雕工作室旁</t>
    <phoneticPr fontId="1" type="noConversion"/>
  </si>
  <si>
    <t>叉路紅綠燈旁鐵皮屋</t>
  </si>
  <si>
    <t>西港慶安宮</t>
    <phoneticPr fontId="1" type="noConversion"/>
  </si>
  <si>
    <t>七股區竹橋里12號</t>
    <phoneticPr fontId="1" type="noConversion"/>
  </si>
  <si>
    <t>三安宮前</t>
    <phoneticPr fontId="1" type="noConversion"/>
  </si>
  <si>
    <t>後營7-11</t>
    <phoneticPr fontId="1" type="noConversion"/>
  </si>
  <si>
    <t>汾陽殿對面</t>
    <phoneticPr fontId="1" type="noConversion"/>
  </si>
  <si>
    <t>池塘旁鐵皮屋</t>
    <phoneticPr fontId="1" type="noConversion"/>
  </si>
  <si>
    <t>玉天宮旁</t>
  </si>
  <si>
    <t>興南客運公車站牌</t>
  </si>
  <si>
    <t>萬味珍海產店</t>
  </si>
  <si>
    <t>青鯤鯓212號處</t>
  </si>
  <si>
    <t>五十戶</t>
  </si>
  <si>
    <t>青鯤鯓252-8號對面遮雨棚處</t>
  </si>
  <si>
    <t>當地公車站牌對面</t>
  </si>
  <si>
    <t>代天府牌樓</t>
  </si>
  <si>
    <t>萊爾富便利商店</t>
  </si>
  <si>
    <t>文衡殿牌樓旁涼亭</t>
  </si>
  <si>
    <t>學甲慈濟宮</t>
    <phoneticPr fontId="1" type="noConversion"/>
  </si>
  <si>
    <t>學甲7-11</t>
    <phoneticPr fontId="1" type="noConversion"/>
  </si>
  <si>
    <t>久井加油站</t>
  </si>
  <si>
    <t>當地雜貨店(大灣里157號)</t>
  </si>
  <si>
    <t>當地雜貨店</t>
  </si>
  <si>
    <t>全家便利商店</t>
  </si>
  <si>
    <t>興南客運公車站牌旁(北農站)</t>
  </si>
  <si>
    <t>佳里糖廠</t>
  </si>
  <si>
    <t>佳里農會飼料廠對面</t>
  </si>
  <si>
    <t>當地農會前</t>
    <phoneticPr fontId="1" type="noConversion"/>
  </si>
  <si>
    <t>高氏宗祠</t>
  </si>
  <si>
    <t>高氏宗祠對面</t>
  </si>
  <si>
    <t>百桂建設住宅區</t>
  </si>
  <si>
    <t>龍杏製藥廠</t>
  </si>
  <si>
    <t>站別</t>
    <phoneticPr fontId="1" type="noConversion"/>
  </si>
  <si>
    <t>停靠位址(上車)</t>
    <phoneticPr fontId="1" type="noConversion"/>
  </si>
  <si>
    <t>台北小城</t>
    <phoneticPr fontId="1" type="noConversion"/>
  </si>
  <si>
    <t>永福藥局</t>
    <phoneticPr fontId="1" type="noConversion"/>
  </si>
  <si>
    <t>家扶中心騎樓</t>
    <phoneticPr fontId="1" type="noConversion"/>
  </si>
  <si>
    <t>安南路210號</t>
    <phoneticPr fontId="1" type="noConversion"/>
  </si>
  <si>
    <t>佳里鎮新生路和光復路口(摩曼頓)</t>
    <phoneticPr fontId="1" type="noConversion"/>
  </si>
  <si>
    <t>忠孝路口7-11旁住家騎樓</t>
    <phoneticPr fontId="1" type="noConversion"/>
  </si>
  <si>
    <t>原價</t>
  </si>
  <si>
    <t>蚶寮</t>
  </si>
  <si>
    <t>抓取區</t>
    <phoneticPr fontId="1" type="noConversion"/>
  </si>
  <si>
    <t>中洲</t>
    <phoneticPr fontId="1" type="noConversion"/>
  </si>
  <si>
    <t>佳里家扶中心</t>
    <phoneticPr fontId="1" type="noConversion"/>
  </si>
  <si>
    <t>塭內</t>
    <phoneticPr fontId="1" type="noConversion"/>
  </si>
  <si>
    <t>檨仔林</t>
    <phoneticPr fontId="1" type="noConversion"/>
  </si>
  <si>
    <t>南興7-11</t>
    <phoneticPr fontId="1" type="noConversion"/>
  </si>
  <si>
    <t>什份塭</t>
    <phoneticPr fontId="1" type="noConversion"/>
  </si>
  <si>
    <t>龍杏製藥廠</t>
    <phoneticPr fontId="1" type="noConversion"/>
  </si>
  <si>
    <t>佳里國小</t>
    <phoneticPr fontId="1" type="noConversion"/>
  </si>
  <si>
    <t>佳里國中站公車站牌</t>
  </si>
  <si>
    <t>早餐店(海澄里9號)</t>
  </si>
  <si>
    <t>延平派出所旁</t>
  </si>
  <si>
    <t>當地檳榔攤對面</t>
  </si>
  <si>
    <t>北頭洋公廟─立長宮</t>
  </si>
  <si>
    <t>東陽國小</t>
    <phoneticPr fontId="1" type="noConversion"/>
  </si>
  <si>
    <t>百利傢俱</t>
    <phoneticPr fontId="1" type="noConversion"/>
  </si>
  <si>
    <t>百桂建設</t>
    <phoneticPr fontId="1" type="noConversion"/>
  </si>
  <si>
    <t>雙程費用</t>
    <phoneticPr fontId="1" type="noConversion"/>
  </si>
  <si>
    <t>蘆竹溝</t>
    <phoneticPr fontId="1" type="noConversion"/>
  </si>
  <si>
    <t>延平路郵局</t>
    <phoneticPr fontId="1" type="noConversion"/>
  </si>
  <si>
    <t>當地公車站牌</t>
    <phoneticPr fontId="1" type="noConversion"/>
  </si>
  <si>
    <t>延平路和進學路交叉口(郵局騎樓)</t>
    <phoneticPr fontId="1" type="noConversion"/>
  </si>
  <si>
    <t>全聯旁茶の魔手騎樓</t>
    <phoneticPr fontId="1" type="noConversion"/>
  </si>
  <si>
    <t>自助美食坊(地藏王廟旁)</t>
    <phoneticPr fontId="1" type="noConversion"/>
  </si>
  <si>
    <t>當地派出所旁早餐店旁</t>
    <phoneticPr fontId="1" type="noConversion"/>
  </si>
  <si>
    <t>城內</t>
    <phoneticPr fontId="1" type="noConversion"/>
  </si>
  <si>
    <t>南26鄉道與南26-1鄉道交叉口(大榕樹旁)</t>
    <phoneticPr fontId="1" type="noConversion"/>
  </si>
  <si>
    <t>蚶寮里47號</t>
  </si>
  <si>
    <t>永昌宮牌樓對面早餐店</t>
    <phoneticPr fontId="1" type="noConversion"/>
  </si>
  <si>
    <t>La new 騎樓(麻豆區麻佳路一段51號)</t>
    <phoneticPr fontId="1" type="noConversion"/>
  </si>
  <si>
    <t>麻豆圓環</t>
    <phoneticPr fontId="1" type="noConversion"/>
  </si>
  <si>
    <t>廣山</t>
    <phoneticPr fontId="1" type="noConversion"/>
  </si>
  <si>
    <t>抓取區</t>
    <phoneticPr fontId="1" type="noConversion"/>
  </si>
  <si>
    <t>1號車</t>
    <phoneticPr fontId="1" type="noConversion"/>
  </si>
  <si>
    <t>2號車</t>
    <phoneticPr fontId="1" type="noConversion"/>
  </si>
  <si>
    <t>3號車</t>
    <phoneticPr fontId="1" type="noConversion"/>
  </si>
  <si>
    <t>4號車</t>
    <phoneticPr fontId="1" type="noConversion"/>
  </si>
  <si>
    <t>5號車</t>
    <phoneticPr fontId="1" type="noConversion"/>
  </si>
  <si>
    <t>6號車</t>
    <phoneticPr fontId="1" type="noConversion"/>
  </si>
  <si>
    <t>7號車</t>
    <phoneticPr fontId="1" type="noConversion"/>
  </si>
  <si>
    <t>8號車</t>
    <phoneticPr fontId="1" type="noConversion"/>
  </si>
  <si>
    <t>9號車</t>
    <phoneticPr fontId="1" type="noConversion"/>
  </si>
  <si>
    <t>10號車</t>
    <phoneticPr fontId="1" type="noConversion"/>
  </si>
  <si>
    <t>11號車</t>
    <phoneticPr fontId="1" type="noConversion"/>
  </si>
  <si>
    <t>12號車</t>
    <phoneticPr fontId="1" type="noConversion"/>
  </si>
  <si>
    <t>13號車</t>
    <phoneticPr fontId="1" type="noConversion"/>
  </si>
  <si>
    <t>14號車</t>
    <phoneticPr fontId="1" type="noConversion"/>
  </si>
  <si>
    <t>107學年度昭明國中交通車搭車時間及位置表</t>
    <phoneticPr fontId="1" type="noConversion"/>
  </si>
  <si>
    <t>備註: 1.收費方式—兩個月為一期。
          2.單程費用為雙程的費用七折</t>
    <phoneticPr fontId="1" type="noConversion"/>
  </si>
  <si>
    <t>中正路與建國路交叉口7-11</t>
    <phoneticPr fontId="1" type="noConversion"/>
  </si>
  <si>
    <t>漁行旁康是美商店騎樓</t>
    <phoneticPr fontId="1" type="noConversion"/>
  </si>
  <si>
    <t>多摩市大門口往篤加方向右側鐵皮屋(約50m)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</si>
</sst>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[h]:mm"/>
  </numFmts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微軟正黑體"/>
      <family val="2"/>
      <charset val="136"/>
    </font>
    <font>
      <sz val="10"/>
      <name val="新細明體-ExtB"/>
      <family val="1"/>
      <charset val="136"/>
    </font>
    <font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14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13" xfId="0" applyFont="1" applyFill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20" fontId="4" fillId="0" borderId="12" xfId="0" applyNumberFormat="1" applyFont="1" applyFill="1" applyBorder="1" applyAlignment="1">
      <alignment horizontal="center" vertical="center"/>
    </xf>
    <xf numFmtId="20" fontId="4" fillId="0" borderId="13" xfId="0" applyNumberFormat="1" applyFont="1" applyFill="1" applyBorder="1" applyAlignment="1">
      <alignment horizontal="center" vertical="center"/>
    </xf>
    <xf numFmtId="20" fontId="2" fillId="0" borderId="0" xfId="0" applyNumberFormat="1" applyFont="1" applyFill="1" applyBorder="1" applyAlignment="1">
      <alignment horizontal="center" vertical="center"/>
    </xf>
    <xf numFmtId="20" fontId="4" fillId="0" borderId="12" xfId="0" applyNumberFormat="1" applyFont="1" applyBorder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20" fontId="4" fillId="0" borderId="9" xfId="0" applyNumberFormat="1" applyFont="1" applyFill="1" applyBorder="1" applyAlignment="1">
      <alignment horizontal="center" vertical="center"/>
    </xf>
    <xf numFmtId="20" fontId="4" fillId="0" borderId="9" xfId="0" applyNumberFormat="1" applyFont="1" applyBorder="1" applyAlignment="1">
      <alignment horizontal="center" vertical="center"/>
    </xf>
    <xf numFmtId="20" fontId="4" fillId="0" borderId="14" xfId="0" applyNumberFormat="1" applyFont="1" applyFill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20" fontId="2" fillId="0" borderId="0" xfId="0" applyNumberFormat="1" applyFont="1"/>
    <xf numFmtId="20" fontId="4" fillId="0" borderId="7" xfId="0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7" xfId="0" applyNumberFormat="1" applyFont="1" applyFill="1" applyBorder="1" applyAlignment="1">
      <alignment horizontal="center" vertical="center"/>
    </xf>
    <xf numFmtId="20" fontId="4" fillId="0" borderId="17" xfId="0" applyNumberFormat="1" applyFont="1" applyBorder="1" applyAlignment="1">
      <alignment horizontal="center" vertical="center"/>
    </xf>
    <xf numFmtId="20" fontId="2" fillId="0" borderId="9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1" fillId="0" borderId="9" xfId="0" applyFont="1" applyBorder="1"/>
    <xf numFmtId="20" fontId="3" fillId="0" borderId="9" xfId="0" applyNumberFormat="1" applyFont="1" applyFill="1" applyBorder="1" applyAlignment="1">
      <alignment horizontal="center" vertical="center"/>
    </xf>
    <xf numFmtId="20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20" fontId="3" fillId="0" borderId="9" xfId="0" applyNumberFormat="1" applyFont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0" fontId="1" fillId="0" borderId="10" xfId="0" applyFont="1" applyBorder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77" fontId="4" fillId="0" borderId="19" xfId="0" applyNumberFormat="1" applyFont="1" applyFill="1" applyBorder="1" applyAlignment="1">
      <alignment horizontal="center" vertical="center"/>
    </xf>
    <xf numFmtId="177" fontId="4" fillId="0" borderId="2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20" fontId="3" fillId="0" borderId="18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3" fillId="0" borderId="15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tabSelected="1" topLeftCell="A40" zoomScaleNormal="100" workbookViewId="0">
      <selection activeCell="A55" sqref="A55"/>
    </sheetView>
  </sheetViews>
  <sheetFormatPr defaultRowHeight="16.75"/>
  <cols>
    <col min="1" max="1" width="11.765625" style="1" customWidth="1"/>
    <col min="2" max="2" width="8.4609375" style="32" customWidth="1"/>
    <col min="3" max="3" width="8.69140625" style="1" customWidth="1"/>
    <col min="4" max="4" width="37.07421875" style="1" customWidth="1"/>
    <col min="5" max="5" width="1.07421875" style="1" customWidth="1"/>
    <col min="6" max="6" width="11.61328125" style="1" customWidth="1"/>
    <col min="7" max="7" width="8.4609375" style="32" customWidth="1"/>
    <col min="8" max="8" width="8.69140625" style="1" customWidth="1"/>
    <col min="9" max="9" width="33.921875" style="1" customWidth="1"/>
    <col min="11" max="11" width="11.69140625" customWidth="1"/>
    <col min="14" max="14" width="35.84375" customWidth="1"/>
  </cols>
  <sheetData>
    <row r="1" spans="1:14" ht="19.95" customHeight="1" thickBot="1">
      <c r="A1" s="78" t="s">
        <v>207</v>
      </c>
      <c r="B1" s="78"/>
      <c r="C1" s="78"/>
      <c r="D1" s="78"/>
      <c r="E1" s="78"/>
      <c r="F1" s="78"/>
      <c r="G1" s="78"/>
      <c r="H1" s="78"/>
      <c r="I1" s="78"/>
      <c r="K1" s="74" t="s">
        <v>160</v>
      </c>
      <c r="L1" s="74"/>
      <c r="M1" s="74"/>
      <c r="N1" s="74"/>
    </row>
    <row r="2" spans="1:14" s="1" customFormat="1" ht="15.9" customHeight="1" thickTop="1">
      <c r="A2" s="71" t="s">
        <v>193</v>
      </c>
      <c r="B2" s="72"/>
      <c r="C2" s="72"/>
      <c r="D2" s="73"/>
      <c r="F2" s="71" t="s">
        <v>201</v>
      </c>
      <c r="G2" s="72"/>
      <c r="H2" s="72"/>
      <c r="I2" s="73"/>
      <c r="K2" s="68" t="s">
        <v>192</v>
      </c>
      <c r="L2" s="17" t="s">
        <v>78</v>
      </c>
      <c r="M2" s="39" t="s">
        <v>158</v>
      </c>
      <c r="N2" s="17" t="s">
        <v>20</v>
      </c>
    </row>
    <row r="3" spans="1:14" s="1" customFormat="1" ht="15.9" customHeight="1">
      <c r="A3" s="60" t="s">
        <v>19</v>
      </c>
      <c r="B3" s="37" t="s">
        <v>78</v>
      </c>
      <c r="C3" s="15" t="s">
        <v>177</v>
      </c>
      <c r="D3" s="5" t="s">
        <v>20</v>
      </c>
      <c r="F3" s="51" t="s">
        <v>79</v>
      </c>
      <c r="G3" s="38" t="s">
        <v>78</v>
      </c>
      <c r="H3" s="17" t="s">
        <v>177</v>
      </c>
      <c r="I3" s="4" t="s">
        <v>80</v>
      </c>
      <c r="K3" s="9" t="s">
        <v>108</v>
      </c>
      <c r="L3" s="40">
        <v>0.2951388888888889</v>
      </c>
      <c r="M3" s="9">
        <v>2200</v>
      </c>
      <c r="N3" s="1" t="s">
        <v>210</v>
      </c>
    </row>
    <row r="4" spans="1:14" s="1" customFormat="1" ht="15.9" customHeight="1">
      <c r="A4" s="52" t="s">
        <v>108</v>
      </c>
      <c r="B4" s="22">
        <f>VLOOKUP(A4,價錢,2,FALSE)</f>
        <v>0.2951388888888889</v>
      </c>
      <c r="C4" s="9">
        <f>VLOOKUP(A4,價錢,3,FALSE)</f>
        <v>2200</v>
      </c>
      <c r="D4" s="70" t="str">
        <f>VLOOKUP(A4,價錢,4,FALSE)</f>
        <v>漁行旁康是美商店騎樓</v>
      </c>
      <c r="F4" s="58" t="s">
        <v>43</v>
      </c>
      <c r="G4" s="29">
        <f t="shared" ref="G4:G12" si="0">VLOOKUP(F4,價錢,2,FALSE)</f>
        <v>0.28125</v>
      </c>
      <c r="H4" s="9">
        <f t="shared" ref="H4:H12" si="1">VLOOKUP(F4,價錢,3,FALSE)</f>
        <v>3400</v>
      </c>
      <c r="I4" s="53" t="str">
        <f t="shared" ref="I4:I12" si="2">VLOOKUP(F4,價錢,4,FALSE)</f>
        <v>玉天宮旁</v>
      </c>
      <c r="K4" s="9" t="s">
        <v>109</v>
      </c>
      <c r="L4" s="40">
        <v>0.29583333333333334</v>
      </c>
      <c r="M4" s="9">
        <v>2200</v>
      </c>
      <c r="N4" s="47" t="s">
        <v>111</v>
      </c>
    </row>
    <row r="5" spans="1:14" s="1" customFormat="1" ht="15.9" customHeight="1">
      <c r="A5" s="52" t="s">
        <v>109</v>
      </c>
      <c r="B5" s="22">
        <f>VLOOKUP(A5,價錢,2,FALSE)</f>
        <v>0.29583333333333334</v>
      </c>
      <c r="C5" s="16">
        <f>VLOOKUP(A5,價錢,3,FALSE)</f>
        <v>2200</v>
      </c>
      <c r="D5" s="53" t="str">
        <f>VLOOKUP(A5,價錢,4,FALSE)</f>
        <v>延平路新光人壽騎樓</v>
      </c>
      <c r="F5" s="58" t="s">
        <v>191</v>
      </c>
      <c r="G5" s="29">
        <f t="shared" si="0"/>
        <v>0.28333333333333333</v>
      </c>
      <c r="H5" s="9">
        <f t="shared" si="1"/>
        <v>3400</v>
      </c>
      <c r="I5" s="53" t="str">
        <f t="shared" si="2"/>
        <v>興南客運公車站牌</v>
      </c>
      <c r="K5" s="9" t="s">
        <v>110</v>
      </c>
      <c r="L5" s="40">
        <v>0.29652777777777778</v>
      </c>
      <c r="M5" s="9">
        <v>2200</v>
      </c>
      <c r="N5" s="17" t="s">
        <v>182</v>
      </c>
    </row>
    <row r="6" spans="1:14" s="1" customFormat="1" ht="15.9" customHeight="1" thickBot="1">
      <c r="A6" s="54" t="s">
        <v>110</v>
      </c>
      <c r="B6" s="23">
        <f>VLOOKUP(A6,價錢,2,FALSE)</f>
        <v>0.29652777777777778</v>
      </c>
      <c r="C6" s="10">
        <f>VLOOKUP(A6,價錢,3,FALSE)</f>
        <v>2200</v>
      </c>
      <c r="D6" s="46" t="str">
        <f>VLOOKUP(A6,價錢,4,FALSE)</f>
        <v>全聯旁茶の魔手騎樓</v>
      </c>
      <c r="F6" s="58" t="s">
        <v>18</v>
      </c>
      <c r="G6" s="29">
        <f t="shared" si="0"/>
        <v>0.28472222222222221</v>
      </c>
      <c r="H6" s="9">
        <f t="shared" si="1"/>
        <v>3600</v>
      </c>
      <c r="I6" s="53" t="str">
        <f t="shared" si="2"/>
        <v>萬味珍海產店</v>
      </c>
      <c r="K6" s="14" t="s">
        <v>58</v>
      </c>
      <c r="L6" s="40">
        <v>0.2951388888888889</v>
      </c>
      <c r="M6" s="9">
        <v>2200</v>
      </c>
      <c r="N6" s="17" t="s">
        <v>169</v>
      </c>
    </row>
    <row r="7" spans="1:14" s="1" customFormat="1" ht="15.9" customHeight="1" thickTop="1" thickBot="1">
      <c r="A7" s="6"/>
      <c r="B7" s="24"/>
      <c r="C7" s="6"/>
      <c r="D7" s="6"/>
      <c r="F7" s="58" t="s">
        <v>5</v>
      </c>
      <c r="G7" s="29">
        <f t="shared" si="0"/>
        <v>0.28888888888888892</v>
      </c>
      <c r="H7" s="9">
        <f t="shared" si="1"/>
        <v>3400</v>
      </c>
      <c r="I7" s="53" t="str">
        <f t="shared" si="2"/>
        <v>青鯤鯓212號處</v>
      </c>
      <c r="K7" s="9" t="s">
        <v>168</v>
      </c>
      <c r="L7" s="40">
        <v>0.29652777777777778</v>
      </c>
      <c r="M7" s="9">
        <v>2200</v>
      </c>
      <c r="N7" s="48" t="s">
        <v>55</v>
      </c>
    </row>
    <row r="8" spans="1:14" s="1" customFormat="1" ht="15.9" customHeight="1" thickTop="1">
      <c r="A8" s="71" t="s">
        <v>194</v>
      </c>
      <c r="B8" s="72"/>
      <c r="C8" s="72"/>
      <c r="D8" s="73"/>
      <c r="F8" s="61" t="s">
        <v>130</v>
      </c>
      <c r="G8" s="29">
        <f t="shared" si="0"/>
        <v>0.28958333333333336</v>
      </c>
      <c r="H8" s="9">
        <f t="shared" si="1"/>
        <v>3400</v>
      </c>
      <c r="I8" s="53" t="str">
        <f t="shared" si="2"/>
        <v>青鯤鯓252-8號對面遮雨棚處</v>
      </c>
      <c r="K8" s="14" t="s">
        <v>1</v>
      </c>
      <c r="L8" s="40">
        <v>0.2986111111111111</v>
      </c>
      <c r="M8" s="9">
        <v>2200</v>
      </c>
      <c r="N8" s="48" t="s">
        <v>211</v>
      </c>
    </row>
    <row r="9" spans="1:14" s="1" customFormat="1" ht="15.9" customHeight="1">
      <c r="A9" s="60" t="s">
        <v>19</v>
      </c>
      <c r="B9" s="37" t="s">
        <v>78</v>
      </c>
      <c r="C9" s="15" t="s">
        <v>177</v>
      </c>
      <c r="D9" s="5" t="s">
        <v>20</v>
      </c>
      <c r="F9" s="58" t="s">
        <v>45</v>
      </c>
      <c r="G9" s="29">
        <f t="shared" si="0"/>
        <v>0.29166666666666669</v>
      </c>
      <c r="H9" s="9">
        <f t="shared" si="1"/>
        <v>3300</v>
      </c>
      <c r="I9" s="53" t="str">
        <f t="shared" si="2"/>
        <v>當地公車站牌對面</v>
      </c>
      <c r="K9" s="9" t="s">
        <v>89</v>
      </c>
      <c r="L9" s="41">
        <v>0.2951388888888889</v>
      </c>
      <c r="M9" s="9">
        <v>2200</v>
      </c>
      <c r="N9" s="48" t="s">
        <v>156</v>
      </c>
    </row>
    <row r="10" spans="1:14" s="1" customFormat="1" ht="15.9" customHeight="1">
      <c r="A10" s="55" t="s">
        <v>58</v>
      </c>
      <c r="B10" s="25">
        <f>VLOOKUP(A10,價錢,2,FALSE)</f>
        <v>0.2951388888888889</v>
      </c>
      <c r="C10" s="16">
        <f>VLOOKUP(A10,價錢,3,FALSE)</f>
        <v>2200</v>
      </c>
      <c r="D10" s="53" t="str">
        <f>VLOOKUP(A10,價錢,4,FALSE)</f>
        <v>佳里國中站公車站牌</v>
      </c>
      <c r="F10" s="58" t="s">
        <v>46</v>
      </c>
      <c r="G10" s="29">
        <f t="shared" si="0"/>
        <v>0.29375000000000001</v>
      </c>
      <c r="H10" s="9">
        <f t="shared" si="1"/>
        <v>3300</v>
      </c>
      <c r="I10" s="53" t="str">
        <f t="shared" si="2"/>
        <v>代天府牌樓</v>
      </c>
      <c r="K10" s="11" t="s">
        <v>179</v>
      </c>
      <c r="L10" s="40">
        <v>0.29722222222222222</v>
      </c>
      <c r="M10" s="9">
        <v>2200</v>
      </c>
      <c r="N10" s="48" t="s">
        <v>181</v>
      </c>
    </row>
    <row r="11" spans="1:14" s="1" customFormat="1" ht="15.9" customHeight="1">
      <c r="A11" s="52" t="s">
        <v>168</v>
      </c>
      <c r="B11" s="25">
        <f>VLOOKUP(A11,價錢,2,FALSE)</f>
        <v>0.29652777777777778</v>
      </c>
      <c r="C11" s="16">
        <f>VLOOKUP(A11,價錢,3,FALSE)</f>
        <v>2200</v>
      </c>
      <c r="D11" s="53" t="str">
        <f>VLOOKUP(A11,價錢,4,FALSE)</f>
        <v>正老山茶行(佳里區文化路452號)</v>
      </c>
      <c r="F11" s="58" t="s">
        <v>15</v>
      </c>
      <c r="G11" s="29">
        <f t="shared" si="0"/>
        <v>0.29722222222222222</v>
      </c>
      <c r="H11" s="9">
        <f t="shared" si="1"/>
        <v>2900</v>
      </c>
      <c r="I11" s="53" t="str">
        <f t="shared" si="2"/>
        <v>萊爾富便利商店</v>
      </c>
      <c r="K11" s="8" t="s">
        <v>162</v>
      </c>
      <c r="L11" s="40">
        <v>0.29791666666666666</v>
      </c>
      <c r="M11" s="9">
        <v>2200</v>
      </c>
      <c r="N11" s="48" t="s">
        <v>154</v>
      </c>
    </row>
    <row r="12" spans="1:14" s="1" customFormat="1" ht="15.9" customHeight="1" thickBot="1">
      <c r="A12" s="56" t="s">
        <v>1</v>
      </c>
      <c r="B12" s="26">
        <f>VLOOKUP(A12,價錢,2,FALSE)</f>
        <v>0.2986111111111111</v>
      </c>
      <c r="C12" s="10">
        <f>VLOOKUP(A12,價錢,3,FALSE)</f>
        <v>2200</v>
      </c>
      <c r="D12" s="46" t="str">
        <f>VLOOKUP(A12,價錢,4,FALSE)</f>
        <v>多摩市大門口往篤加方向右側鐵皮屋(約50m)</v>
      </c>
      <c r="F12" s="59" t="s">
        <v>9</v>
      </c>
      <c r="G12" s="33">
        <f t="shared" si="0"/>
        <v>0.3</v>
      </c>
      <c r="H12" s="10">
        <f t="shared" si="1"/>
        <v>2100</v>
      </c>
      <c r="I12" s="46" t="str">
        <f t="shared" si="2"/>
        <v>文衡殿牌樓旁涼亭</v>
      </c>
      <c r="K12" s="8" t="s">
        <v>3</v>
      </c>
      <c r="L12" s="40">
        <v>0.3</v>
      </c>
      <c r="M12" s="9">
        <v>2200</v>
      </c>
      <c r="N12" s="17" t="s">
        <v>157</v>
      </c>
    </row>
    <row r="13" spans="1:14" s="1" customFormat="1" ht="15.9" customHeight="1" thickTop="1" thickBot="1">
      <c r="A13" s="7"/>
      <c r="B13" s="27"/>
      <c r="C13" s="7"/>
      <c r="D13" s="2"/>
      <c r="G13" s="32"/>
      <c r="K13" s="9" t="s">
        <v>17</v>
      </c>
      <c r="L13" s="41">
        <v>0.2951388888888889</v>
      </c>
      <c r="M13" s="9">
        <v>2200</v>
      </c>
      <c r="N13" s="48" t="s">
        <v>118</v>
      </c>
    </row>
    <row r="14" spans="1:14" s="1" customFormat="1" ht="15.9" customHeight="1" thickTop="1">
      <c r="A14" s="71" t="s">
        <v>195</v>
      </c>
      <c r="B14" s="72"/>
      <c r="C14" s="72"/>
      <c r="D14" s="73"/>
      <c r="F14" s="71" t="s">
        <v>202</v>
      </c>
      <c r="G14" s="72"/>
      <c r="H14" s="72"/>
      <c r="I14" s="73"/>
      <c r="K14" s="9" t="s">
        <v>4</v>
      </c>
      <c r="L14" s="41">
        <v>0.29652777777777778</v>
      </c>
      <c r="M14" s="9">
        <v>2200</v>
      </c>
      <c r="N14" s="48" t="s">
        <v>155</v>
      </c>
    </row>
    <row r="15" spans="1:14" s="1" customFormat="1" ht="15.9" customHeight="1">
      <c r="A15" s="60" t="s">
        <v>19</v>
      </c>
      <c r="B15" s="37" t="s">
        <v>78</v>
      </c>
      <c r="C15" s="15" t="s">
        <v>177</v>
      </c>
      <c r="D15" s="5" t="s">
        <v>20</v>
      </c>
      <c r="F15" s="51" t="s">
        <v>79</v>
      </c>
      <c r="G15" s="38" t="s">
        <v>78</v>
      </c>
      <c r="H15" s="17" t="s">
        <v>177</v>
      </c>
      <c r="I15" s="4" t="s">
        <v>80</v>
      </c>
      <c r="K15" s="8" t="s">
        <v>88</v>
      </c>
      <c r="L15" s="41">
        <v>0.29722222222222222</v>
      </c>
      <c r="M15" s="9">
        <v>2200</v>
      </c>
      <c r="N15" s="48" t="s">
        <v>183</v>
      </c>
    </row>
    <row r="16" spans="1:14" s="1" customFormat="1" ht="15.9" customHeight="1">
      <c r="A16" s="52" t="s">
        <v>89</v>
      </c>
      <c r="B16" s="28">
        <f>VLOOKUP(A16,價錢,2,FALSE)</f>
        <v>0.2951388888888889</v>
      </c>
      <c r="C16" s="9">
        <f>VLOOKUP(A16,價錢,3,FALSE)</f>
        <v>2200</v>
      </c>
      <c r="D16" s="53" t="str">
        <f>VLOOKUP(A16,價錢,4,FALSE)</f>
        <v>佳里鎮新生路和光復路口(摩曼頓)</v>
      </c>
      <c r="F16" s="55" t="s">
        <v>90</v>
      </c>
      <c r="G16" s="34">
        <f t="shared" ref="G16:G29" si="3">VLOOKUP(F16,價錢,2,FALSE)</f>
        <v>0.27430555555555552</v>
      </c>
      <c r="H16" s="9">
        <f t="shared" ref="H16:H29" si="4">VLOOKUP(F16,價錢,3,FALSE)</f>
        <v>3300</v>
      </c>
      <c r="I16" s="53" t="str">
        <f t="shared" ref="I16:I29" si="5">VLOOKUP(F16,價錢,4,FALSE)</f>
        <v>慈興宮後方(公學路)</v>
      </c>
      <c r="K16" s="9" t="s">
        <v>152</v>
      </c>
      <c r="L16" s="41">
        <v>0.3</v>
      </c>
      <c r="M16" s="9">
        <v>2100</v>
      </c>
      <c r="N16" s="48" t="s">
        <v>119</v>
      </c>
    </row>
    <row r="17" spans="1:14" s="1" customFormat="1" ht="15.9" customHeight="1">
      <c r="A17" s="57" t="s">
        <v>179</v>
      </c>
      <c r="B17" s="28">
        <f>VLOOKUP(A17,價錢,2,FALSE)</f>
        <v>0.29722222222222222</v>
      </c>
      <c r="C17" s="9">
        <f>VLOOKUP(A17,價錢,3,FALSE)</f>
        <v>2200</v>
      </c>
      <c r="D17" s="53" t="str">
        <f>VLOOKUP(A17,價錢,4,FALSE)</f>
        <v>延平路和進學路交叉口(郵局騎樓)</v>
      </c>
      <c r="F17" s="55" t="s">
        <v>165</v>
      </c>
      <c r="G17" s="34">
        <f t="shared" si="3"/>
        <v>0.27569444444444446</v>
      </c>
      <c r="H17" s="9">
        <f t="shared" si="4"/>
        <v>3300</v>
      </c>
      <c r="I17" s="53" t="str">
        <f t="shared" si="5"/>
        <v>當地7-11</v>
      </c>
      <c r="K17" s="8" t="s">
        <v>120</v>
      </c>
      <c r="L17" s="41">
        <v>0.27777777777777779</v>
      </c>
      <c r="M17" s="9">
        <v>2700</v>
      </c>
      <c r="N17" s="48" t="s">
        <v>56</v>
      </c>
    </row>
    <row r="18" spans="1:14" s="1" customFormat="1" ht="15.9" customHeight="1">
      <c r="A18" s="58" t="s">
        <v>162</v>
      </c>
      <c r="B18" s="28">
        <f>VLOOKUP(A18,價錢,2,FALSE)</f>
        <v>0.29791666666666666</v>
      </c>
      <c r="C18" s="9">
        <f>VLOOKUP(A18,價錢,3,FALSE)</f>
        <v>2200</v>
      </c>
      <c r="D18" s="53" t="str">
        <f>VLOOKUP(A18,價錢,4,FALSE)</f>
        <v>家扶中心騎樓</v>
      </c>
      <c r="F18" s="55" t="s">
        <v>91</v>
      </c>
      <c r="G18" s="34">
        <f t="shared" si="3"/>
        <v>0.27708333333333335</v>
      </c>
      <c r="H18" s="9">
        <f t="shared" si="4"/>
        <v>3500</v>
      </c>
      <c r="I18" s="53" t="str">
        <f t="shared" si="5"/>
        <v>水利工作站對面</v>
      </c>
      <c r="K18" s="8" t="s">
        <v>22</v>
      </c>
      <c r="L18" s="41">
        <v>0.28055555555555556</v>
      </c>
      <c r="M18" s="9">
        <v>2900</v>
      </c>
      <c r="N18" s="48" t="s">
        <v>57</v>
      </c>
    </row>
    <row r="19" spans="1:14" s="1" customFormat="1" ht="15.9" customHeight="1" thickBot="1">
      <c r="A19" s="59" t="s">
        <v>3</v>
      </c>
      <c r="B19" s="35">
        <f>VLOOKUP(A19,價錢,2,FALSE)</f>
        <v>0.3</v>
      </c>
      <c r="C19" s="10">
        <f>VLOOKUP(A19,價錢,3,FALSE)</f>
        <v>2200</v>
      </c>
      <c r="D19" s="46" t="str">
        <f>VLOOKUP(A19,價錢,4,FALSE)</f>
        <v>忠孝路口7-11旁住家騎樓</v>
      </c>
      <c r="F19" s="55" t="s">
        <v>92</v>
      </c>
      <c r="G19" s="34">
        <f t="shared" si="3"/>
        <v>0.27847222222222223</v>
      </c>
      <c r="H19" s="9">
        <f t="shared" si="4"/>
        <v>3700</v>
      </c>
      <c r="I19" s="53" t="str">
        <f t="shared" si="5"/>
        <v>當地7-11對面</v>
      </c>
      <c r="K19" s="8" t="s">
        <v>13</v>
      </c>
      <c r="L19" s="41">
        <v>0.28194444444444444</v>
      </c>
      <c r="M19" s="9">
        <v>2900</v>
      </c>
      <c r="N19" s="48" t="s">
        <v>121</v>
      </c>
    </row>
    <row r="20" spans="1:14" s="1" customFormat="1" ht="15.9" customHeight="1" thickTop="1" thickBot="1">
      <c r="A20" s="6"/>
      <c r="B20" s="24"/>
      <c r="C20" s="6"/>
      <c r="D20" s="2"/>
      <c r="F20" s="55" t="s">
        <v>117</v>
      </c>
      <c r="G20" s="34">
        <f t="shared" si="3"/>
        <v>0.28125</v>
      </c>
      <c r="H20" s="9">
        <f t="shared" si="4"/>
        <v>4100</v>
      </c>
      <c r="I20" s="53" t="str">
        <f t="shared" si="5"/>
        <v>得光眼鏡(海佃路四段和本原街三段交叉口)</v>
      </c>
      <c r="K20" s="8" t="s">
        <v>163</v>
      </c>
      <c r="L20" s="41">
        <v>0.28472222222222221</v>
      </c>
      <c r="M20" s="9">
        <v>2500</v>
      </c>
      <c r="N20" s="48" t="s">
        <v>184</v>
      </c>
    </row>
    <row r="21" spans="1:14" s="1" customFormat="1" ht="15.9" customHeight="1" thickTop="1">
      <c r="A21" s="71" t="s">
        <v>196</v>
      </c>
      <c r="B21" s="80"/>
      <c r="C21" s="80"/>
      <c r="D21" s="73"/>
      <c r="F21" s="55" t="s">
        <v>93</v>
      </c>
      <c r="G21" s="34">
        <f t="shared" si="3"/>
        <v>0.28263888888888888</v>
      </c>
      <c r="H21" s="9">
        <f t="shared" si="4"/>
        <v>4100</v>
      </c>
      <c r="I21" s="53" t="str">
        <f t="shared" si="5"/>
        <v>安南地政事務所</v>
      </c>
      <c r="K21" s="8" t="s">
        <v>159</v>
      </c>
      <c r="L21" s="41">
        <v>0.28611111111111115</v>
      </c>
      <c r="M21" s="9">
        <v>2500</v>
      </c>
      <c r="N21" s="48" t="s">
        <v>187</v>
      </c>
    </row>
    <row r="22" spans="1:14" s="1" customFormat="1" ht="15.9" customHeight="1">
      <c r="A22" s="60" t="s">
        <v>79</v>
      </c>
      <c r="B22" s="37" t="s">
        <v>78</v>
      </c>
      <c r="C22" s="17" t="s">
        <v>177</v>
      </c>
      <c r="D22" s="4" t="s">
        <v>80</v>
      </c>
      <c r="F22" s="58" t="s">
        <v>12</v>
      </c>
      <c r="G22" s="34">
        <f t="shared" si="3"/>
        <v>0.28472222222222221</v>
      </c>
      <c r="H22" s="9">
        <f t="shared" si="4"/>
        <v>3700</v>
      </c>
      <c r="I22" s="53" t="str">
        <f t="shared" si="5"/>
        <v>朱嘉生診所</v>
      </c>
      <c r="K22" s="9" t="s">
        <v>164</v>
      </c>
      <c r="L22" s="40">
        <v>0.27083333333333331</v>
      </c>
      <c r="M22" s="9">
        <v>2900</v>
      </c>
      <c r="N22" s="48" t="s">
        <v>122</v>
      </c>
    </row>
    <row r="23" spans="1:14" s="1" customFormat="1" ht="15.9" customHeight="1">
      <c r="A23" s="52" t="s">
        <v>17</v>
      </c>
      <c r="B23" s="30">
        <f>VLOOKUP(A23,價錢,2,FALSE)</f>
        <v>0.2951388888888889</v>
      </c>
      <c r="C23" s="18">
        <f>VLOOKUP(A23,價錢,3,FALSE)</f>
        <v>2200</v>
      </c>
      <c r="D23" s="53" t="str">
        <f>VLOOKUP(A23,價錢,4,FALSE)</f>
        <v>鎮南宮對面木雕工作室旁</v>
      </c>
      <c r="F23" s="58" t="s">
        <v>166</v>
      </c>
      <c r="G23" s="34">
        <f t="shared" si="3"/>
        <v>0.28680555555555554</v>
      </c>
      <c r="H23" s="9">
        <f t="shared" si="4"/>
        <v>3300</v>
      </c>
      <c r="I23" s="53" t="str">
        <f t="shared" si="5"/>
        <v>城北路和城北路871巷交叉口</v>
      </c>
      <c r="K23" s="9" t="s">
        <v>21</v>
      </c>
      <c r="L23" s="40">
        <v>0.27291666666666664</v>
      </c>
      <c r="M23" s="9">
        <v>2700</v>
      </c>
      <c r="N23" s="48" t="s">
        <v>123</v>
      </c>
    </row>
    <row r="24" spans="1:14" s="1" customFormat="1" ht="15.9" customHeight="1">
      <c r="A24" s="52" t="s">
        <v>4</v>
      </c>
      <c r="B24" s="30">
        <f>VLOOKUP(A24,價錢,2,FALSE)</f>
        <v>0.29652777777777778</v>
      </c>
      <c r="C24" s="18">
        <f>VLOOKUP(A24,價錢,3,FALSE)</f>
        <v>2200</v>
      </c>
      <c r="D24" s="53" t="str">
        <f>VLOOKUP(A24,價錢,4,FALSE)</f>
        <v>安南路210號</v>
      </c>
      <c r="F24" s="58" t="s">
        <v>100</v>
      </c>
      <c r="G24" s="34">
        <f t="shared" si="3"/>
        <v>0.28819444444444448</v>
      </c>
      <c r="H24" s="9">
        <f t="shared" si="4"/>
        <v>3300</v>
      </c>
      <c r="I24" s="53" t="str">
        <f t="shared" si="5"/>
        <v>國姓橋南端轉角處</v>
      </c>
      <c r="K24" s="8" t="s">
        <v>0</v>
      </c>
      <c r="L24" s="40">
        <v>0.27916666666666667</v>
      </c>
      <c r="M24" s="9">
        <v>2700</v>
      </c>
      <c r="N24" s="48" t="s">
        <v>81</v>
      </c>
    </row>
    <row r="25" spans="1:14" s="1" customFormat="1" ht="15.9" customHeight="1">
      <c r="A25" s="58" t="s">
        <v>88</v>
      </c>
      <c r="B25" s="30">
        <f>VLOOKUP(A25,價錢,2,FALSE)</f>
        <v>0.29722222222222222</v>
      </c>
      <c r="C25" s="18">
        <f>VLOOKUP(A25,價錢,3,FALSE)</f>
        <v>2200</v>
      </c>
      <c r="D25" s="53" t="str">
        <f>VLOOKUP(A25,價錢,4,FALSE)</f>
        <v>自助美食坊(地藏王廟旁)</v>
      </c>
      <c r="F25" s="58" t="s">
        <v>7</v>
      </c>
      <c r="G25" s="34">
        <f t="shared" si="3"/>
        <v>0.29097222222222224</v>
      </c>
      <c r="H25" s="9">
        <f t="shared" si="4"/>
        <v>2900</v>
      </c>
      <c r="I25" s="53" t="str">
        <f t="shared" si="5"/>
        <v>173縣道和南33-1鄉道交界處</v>
      </c>
      <c r="K25" s="8" t="s">
        <v>2</v>
      </c>
      <c r="L25" s="40">
        <v>0.28125</v>
      </c>
      <c r="M25" s="9">
        <v>2700</v>
      </c>
      <c r="N25" s="48" t="s">
        <v>124</v>
      </c>
    </row>
    <row r="26" spans="1:14" s="1" customFormat="1" ht="15.9" customHeight="1" thickBot="1">
      <c r="A26" s="54" t="s">
        <v>152</v>
      </c>
      <c r="B26" s="23">
        <f>VLOOKUP(A26,價錢,2,FALSE)</f>
        <v>0.3</v>
      </c>
      <c r="C26" s="10">
        <f>VLOOKUP(A26,價錢,3,FALSE)</f>
        <v>2100</v>
      </c>
      <c r="D26" s="46" t="str">
        <f>VLOOKUP(A26,價錢,4,FALSE)</f>
        <v>叉路紅綠燈旁鐵皮屋</v>
      </c>
      <c r="F26" s="58" t="s">
        <v>52</v>
      </c>
      <c r="G26" s="34">
        <f t="shared" si="3"/>
        <v>0.29236111111111113</v>
      </c>
      <c r="H26" s="9">
        <f t="shared" si="4"/>
        <v>2900</v>
      </c>
      <c r="I26" s="53" t="str">
        <f t="shared" si="5"/>
        <v>古都飲料店旁</v>
      </c>
      <c r="K26" s="8" t="s">
        <v>23</v>
      </c>
      <c r="L26" s="40">
        <v>0.28333333333333333</v>
      </c>
      <c r="M26" s="9">
        <v>2700</v>
      </c>
      <c r="N26" s="48" t="s">
        <v>125</v>
      </c>
    </row>
    <row r="27" spans="1:14" s="1" customFormat="1" ht="15.9" customHeight="1" thickTop="1" thickBot="1">
      <c r="A27" s="3"/>
      <c r="B27" s="27"/>
      <c r="C27" s="21"/>
      <c r="D27" s="2"/>
      <c r="F27" s="58" t="s">
        <v>53</v>
      </c>
      <c r="G27" s="34">
        <f t="shared" si="3"/>
        <v>0.29375000000000001</v>
      </c>
      <c r="H27" s="9">
        <f t="shared" si="4"/>
        <v>2900</v>
      </c>
      <c r="I27" s="53" t="str">
        <f t="shared" si="5"/>
        <v>當地雜貨店</v>
      </c>
      <c r="K27" s="8" t="s">
        <v>24</v>
      </c>
      <c r="L27" s="40">
        <v>0.28472222222222221</v>
      </c>
      <c r="M27" s="9">
        <v>2500</v>
      </c>
      <c r="N27" s="48" t="s">
        <v>77</v>
      </c>
    </row>
    <row r="28" spans="1:14" s="1" customFormat="1" ht="15.9" customHeight="1" thickTop="1">
      <c r="A28" s="71" t="s">
        <v>197</v>
      </c>
      <c r="B28" s="72"/>
      <c r="C28" s="72"/>
      <c r="D28" s="73"/>
      <c r="F28" s="58" t="s">
        <v>54</v>
      </c>
      <c r="G28" s="34">
        <f t="shared" si="3"/>
        <v>0.2951388888888889</v>
      </c>
      <c r="H28" s="9">
        <f t="shared" si="4"/>
        <v>2900</v>
      </c>
      <c r="I28" s="53" t="str">
        <f t="shared" si="5"/>
        <v>樹溪橋紅綠燈旁</v>
      </c>
      <c r="K28" s="8" t="s">
        <v>29</v>
      </c>
      <c r="L28" s="41">
        <v>0.27777777777777779</v>
      </c>
      <c r="M28" s="9">
        <v>2700</v>
      </c>
      <c r="N28" s="48" t="s">
        <v>60</v>
      </c>
    </row>
    <row r="29" spans="1:14" s="1" customFormat="1" ht="15.9" customHeight="1" thickBot="1">
      <c r="A29" s="60" t="s">
        <v>79</v>
      </c>
      <c r="B29" s="37" t="s">
        <v>78</v>
      </c>
      <c r="C29" s="17" t="s">
        <v>177</v>
      </c>
      <c r="D29" s="4" t="s">
        <v>80</v>
      </c>
      <c r="F29" s="59" t="s">
        <v>86</v>
      </c>
      <c r="G29" s="36">
        <f t="shared" si="3"/>
        <v>0.29583333333333334</v>
      </c>
      <c r="H29" s="10">
        <f t="shared" si="4"/>
        <v>2500</v>
      </c>
      <c r="I29" s="46" t="str">
        <f t="shared" si="5"/>
        <v>當地活動中心旁</v>
      </c>
      <c r="K29" s="8" t="s">
        <v>30</v>
      </c>
      <c r="L29" s="41">
        <v>0.28055555555555556</v>
      </c>
      <c r="M29" s="9">
        <v>3200</v>
      </c>
      <c r="N29" s="48" t="s">
        <v>188</v>
      </c>
    </row>
    <row r="30" spans="1:14" s="1" customFormat="1" ht="15.9" customHeight="1" thickTop="1" thickBot="1">
      <c r="A30" s="58" t="s">
        <v>120</v>
      </c>
      <c r="B30" s="25">
        <f>VLOOKUP(A30,價錢,2,FALSE)</f>
        <v>0.27777777777777779</v>
      </c>
      <c r="C30" s="16">
        <f>VLOOKUP(A30,價錢,3,FALSE)</f>
        <v>2700</v>
      </c>
      <c r="D30" s="53" t="str">
        <f>VLOOKUP(A30,價錢,4,FALSE)</f>
        <v>西港慶安宮廣場</v>
      </c>
      <c r="G30" s="32"/>
      <c r="K30" s="8" t="s">
        <v>31</v>
      </c>
      <c r="L30" s="41">
        <v>0.28263888888888888</v>
      </c>
      <c r="M30" s="9">
        <v>3500</v>
      </c>
      <c r="N30" s="48" t="s">
        <v>77</v>
      </c>
    </row>
    <row r="31" spans="1:14" s="1" customFormat="1" ht="15.9" customHeight="1" thickTop="1">
      <c r="A31" s="58" t="s">
        <v>22</v>
      </c>
      <c r="B31" s="25">
        <f>VLOOKUP(A31,價錢,2,FALSE)</f>
        <v>0.28055555555555556</v>
      </c>
      <c r="C31" s="16">
        <f>VLOOKUP(A31,價錢,3,FALSE)</f>
        <v>2900</v>
      </c>
      <c r="D31" s="53" t="str">
        <f>VLOOKUP(A31,價錢,4,FALSE)</f>
        <v>德安宮牌樓</v>
      </c>
      <c r="F31" s="71" t="s">
        <v>203</v>
      </c>
      <c r="G31" s="72"/>
      <c r="H31" s="72"/>
      <c r="I31" s="73"/>
      <c r="K31" s="8" t="s">
        <v>190</v>
      </c>
      <c r="L31" s="41">
        <v>0.24305555555555555</v>
      </c>
      <c r="M31" s="9">
        <v>3600</v>
      </c>
      <c r="N31" s="48" t="s">
        <v>189</v>
      </c>
    </row>
    <row r="32" spans="1:14" s="1" customFormat="1" ht="15.9" customHeight="1">
      <c r="A32" s="58" t="s">
        <v>13</v>
      </c>
      <c r="B32" s="25">
        <f>VLOOKUP(A32,價錢,2,FALSE)</f>
        <v>0.28194444444444444</v>
      </c>
      <c r="C32" s="16">
        <f>VLOOKUP(A32,價錢,3,FALSE)</f>
        <v>2900</v>
      </c>
      <c r="D32" s="53" t="str">
        <f>VLOOKUP(A32,價錢,4,FALSE)</f>
        <v>七股區竹橋里12號</v>
      </c>
      <c r="F32" s="51" t="s">
        <v>79</v>
      </c>
      <c r="G32" s="38" t="s">
        <v>78</v>
      </c>
      <c r="H32" s="17" t="s">
        <v>177</v>
      </c>
      <c r="I32" s="4" t="s">
        <v>80</v>
      </c>
      <c r="K32" s="8" t="s">
        <v>61</v>
      </c>
      <c r="L32" s="41">
        <v>0.28680555555555554</v>
      </c>
      <c r="M32" s="9">
        <v>3600</v>
      </c>
      <c r="N32" s="48" t="s">
        <v>153</v>
      </c>
    </row>
    <row r="33" spans="1:14" s="1" customFormat="1" ht="15.9" customHeight="1">
      <c r="A33" s="61" t="s">
        <v>163</v>
      </c>
      <c r="B33" s="25">
        <f>VLOOKUP(A33,價錢,2,FALSE)</f>
        <v>0.28472222222222221</v>
      </c>
      <c r="C33" s="16">
        <f>VLOOKUP(A33,價錢,3,FALSE)</f>
        <v>2500</v>
      </c>
      <c r="D33" s="53" t="str">
        <f>VLOOKUP(A33,價錢,4,FALSE)</f>
        <v>當地派出所旁早餐店旁</v>
      </c>
      <c r="F33" s="57" t="s">
        <v>47</v>
      </c>
      <c r="G33" s="30">
        <f>VLOOKUP(F33,價錢,2,FALSE)</f>
        <v>0.27777777777777779</v>
      </c>
      <c r="H33" s="18">
        <f>VLOOKUP(F33,價錢,3,FALSE)</f>
        <v>3100</v>
      </c>
      <c r="I33" s="53" t="str">
        <f>VLOOKUP(F33,價錢,4,FALSE)</f>
        <v>當地雜貨店</v>
      </c>
      <c r="K33" s="8" t="s">
        <v>32</v>
      </c>
      <c r="L33" s="41">
        <v>0.2902777777777778</v>
      </c>
      <c r="M33" s="9">
        <v>3500</v>
      </c>
      <c r="N33" s="48" t="s">
        <v>62</v>
      </c>
    </row>
    <row r="34" spans="1:14" s="1" customFormat="1" ht="15.9" customHeight="1" thickBot="1">
      <c r="A34" s="59" t="s">
        <v>159</v>
      </c>
      <c r="B34" s="26">
        <f>VLOOKUP(A34,價錢,2,FALSE)</f>
        <v>0.28611111111111115</v>
      </c>
      <c r="C34" s="20">
        <f>VLOOKUP(A34,價錢,3,FALSE)</f>
        <v>2500</v>
      </c>
      <c r="D34" s="46" t="str">
        <f>VLOOKUP(A34,價錢,4,FALSE)</f>
        <v>蚶寮里47號</v>
      </c>
      <c r="F34" s="67" t="s">
        <v>48</v>
      </c>
      <c r="G34" s="30">
        <f>VLOOKUP(F34,價錢,2,FALSE)</f>
        <v>0.27986111111111112</v>
      </c>
      <c r="H34" s="18">
        <f>VLOOKUP(F34,價錢,3,FALSE)</f>
        <v>3300</v>
      </c>
      <c r="I34" s="53" t="str">
        <f>VLOOKUP(F34,價錢,4,FALSE)</f>
        <v>"頂尖"檳榔攤對面住宅區</v>
      </c>
      <c r="K34" s="8" t="s">
        <v>103</v>
      </c>
      <c r="L34" s="41">
        <v>0.2638888888888889</v>
      </c>
      <c r="M34" s="9">
        <v>3700</v>
      </c>
      <c r="N34" s="48" t="s">
        <v>105</v>
      </c>
    </row>
    <row r="35" spans="1:14" s="1" customFormat="1" ht="15.9" customHeight="1" thickTop="1" thickBot="1">
      <c r="A35" s="3"/>
      <c r="B35" s="27"/>
      <c r="C35" s="21"/>
      <c r="D35" s="2"/>
      <c r="F35" s="57" t="s">
        <v>49</v>
      </c>
      <c r="G35" s="30">
        <f>VLOOKUP(F35,價錢,2,FALSE)</f>
        <v>0.28055555555555556</v>
      </c>
      <c r="H35" s="18">
        <f>VLOOKUP(F35,價錢,3,FALSE)</f>
        <v>3300</v>
      </c>
      <c r="I35" s="53" t="str">
        <f>VLOOKUP(F35,價錢,4,FALSE)</f>
        <v>神地府前涼亭</v>
      </c>
      <c r="K35" s="8" t="s">
        <v>161</v>
      </c>
      <c r="L35" s="41">
        <v>0.26458333333333334</v>
      </c>
      <c r="M35" s="9">
        <v>3700</v>
      </c>
      <c r="N35" s="48" t="s">
        <v>102</v>
      </c>
    </row>
    <row r="36" spans="1:14" s="1" customFormat="1" ht="15.9" customHeight="1" thickTop="1">
      <c r="A36" s="71" t="s">
        <v>198</v>
      </c>
      <c r="B36" s="72"/>
      <c r="C36" s="72"/>
      <c r="D36" s="73"/>
      <c r="F36" s="57" t="s">
        <v>50</v>
      </c>
      <c r="G36" s="30">
        <f>VLOOKUP(F36,價錢,2,FALSE)</f>
        <v>0.28263888888888888</v>
      </c>
      <c r="H36" s="18">
        <f>VLOOKUP(F36,價錢,3,FALSE)</f>
        <v>3300</v>
      </c>
      <c r="I36" s="53" t="str">
        <f>VLOOKUP(F36,價錢,4,FALSE)</f>
        <v>當地檳榔攤前</v>
      </c>
      <c r="K36" s="8" t="s">
        <v>104</v>
      </c>
      <c r="L36" s="41">
        <v>0.26597222222222222</v>
      </c>
      <c r="M36" s="9">
        <v>3700</v>
      </c>
      <c r="N36" s="48" t="s">
        <v>106</v>
      </c>
    </row>
    <row r="37" spans="1:14" s="1" customFormat="1" ht="15.9" customHeight="1" thickBot="1">
      <c r="A37" s="60" t="s">
        <v>79</v>
      </c>
      <c r="B37" s="37" t="s">
        <v>78</v>
      </c>
      <c r="C37" s="17" t="s">
        <v>177</v>
      </c>
      <c r="D37" s="4" t="s">
        <v>80</v>
      </c>
      <c r="F37" s="66" t="s">
        <v>51</v>
      </c>
      <c r="G37" s="23">
        <f>VLOOKUP(F37,價錢,2,FALSE)</f>
        <v>0.28472222222222221</v>
      </c>
      <c r="H37" s="10">
        <f>VLOOKUP(F37,價錢,3,FALSE)</f>
        <v>3100</v>
      </c>
      <c r="I37" s="46" t="str">
        <f>VLOOKUP(F37,價錢,4,FALSE)</f>
        <v>當地米店前</v>
      </c>
      <c r="K37" s="42" t="s">
        <v>33</v>
      </c>
      <c r="L37" s="43">
        <v>0.2673611111111111</v>
      </c>
      <c r="M37" s="9">
        <v>4400</v>
      </c>
      <c r="N37" s="48" t="s">
        <v>63</v>
      </c>
    </row>
    <row r="38" spans="1:14" s="1" customFormat="1" ht="15.9" customHeight="1" thickTop="1" thickBot="1">
      <c r="A38" s="52" t="s">
        <v>164</v>
      </c>
      <c r="B38" s="30">
        <f t="shared" ref="B38:B43" si="6">VLOOKUP(A38,價錢,2,FALSE)</f>
        <v>0.27083333333333331</v>
      </c>
      <c r="C38" s="18">
        <f t="shared" ref="C38:C43" si="7">VLOOKUP(A38,價錢,3,FALSE)</f>
        <v>2900</v>
      </c>
      <c r="D38" s="53" t="str">
        <f t="shared" ref="D38:D43" si="8">VLOOKUP(A38,價錢,4,FALSE)</f>
        <v>三安宮前</v>
      </c>
      <c r="F38" s="12"/>
      <c r="G38" s="24"/>
      <c r="H38" s="12"/>
      <c r="I38" s="2"/>
      <c r="K38" s="8" t="s">
        <v>34</v>
      </c>
      <c r="L38" s="41">
        <v>0.27152777777777776</v>
      </c>
      <c r="M38" s="9">
        <v>4400</v>
      </c>
      <c r="N38" s="49" t="s">
        <v>70</v>
      </c>
    </row>
    <row r="39" spans="1:14" s="1" customFormat="1" ht="15.9" customHeight="1" thickTop="1">
      <c r="A39" s="52" t="s">
        <v>21</v>
      </c>
      <c r="B39" s="30">
        <f t="shared" si="6"/>
        <v>0.27291666666666664</v>
      </c>
      <c r="C39" s="18">
        <f t="shared" si="7"/>
        <v>2700</v>
      </c>
      <c r="D39" s="53" t="str">
        <f t="shared" si="8"/>
        <v>後營7-11</v>
      </c>
      <c r="F39" s="71" t="s">
        <v>204</v>
      </c>
      <c r="G39" s="72"/>
      <c r="H39" s="72"/>
      <c r="I39" s="73"/>
      <c r="K39" s="8" t="s">
        <v>35</v>
      </c>
      <c r="L39" s="41">
        <v>0.27430555555555552</v>
      </c>
      <c r="M39" s="9">
        <v>4400</v>
      </c>
      <c r="N39" s="48" t="s">
        <v>64</v>
      </c>
    </row>
    <row r="40" spans="1:14" s="1" customFormat="1" ht="15.9" customHeight="1">
      <c r="A40" s="58" t="s">
        <v>0</v>
      </c>
      <c r="B40" s="30">
        <f t="shared" si="6"/>
        <v>0.27916666666666667</v>
      </c>
      <c r="C40" s="18">
        <f t="shared" si="7"/>
        <v>2700</v>
      </c>
      <c r="D40" s="53" t="str">
        <f t="shared" si="8"/>
        <v>雙碇鞋業有限公司門口</v>
      </c>
      <c r="F40" s="51" t="s">
        <v>79</v>
      </c>
      <c r="G40" s="38" t="s">
        <v>78</v>
      </c>
      <c r="H40" s="15" t="s">
        <v>177</v>
      </c>
      <c r="I40" s="4" t="s">
        <v>80</v>
      </c>
      <c r="K40" s="8" t="s">
        <v>36</v>
      </c>
      <c r="L40" s="41">
        <v>0.27638888888888885</v>
      </c>
      <c r="M40" s="9">
        <v>4400</v>
      </c>
      <c r="N40" s="48" t="s">
        <v>71</v>
      </c>
    </row>
    <row r="41" spans="1:14" s="1" customFormat="1" ht="15.9" customHeight="1">
      <c r="A41" s="58" t="s">
        <v>2</v>
      </c>
      <c r="B41" s="30">
        <f t="shared" si="6"/>
        <v>0.28125</v>
      </c>
      <c r="C41" s="18">
        <f t="shared" si="7"/>
        <v>2700</v>
      </c>
      <c r="D41" s="53" t="str">
        <f t="shared" si="8"/>
        <v>汾陽殿對面</v>
      </c>
      <c r="F41" s="57" t="s">
        <v>136</v>
      </c>
      <c r="G41" s="22">
        <f>VLOOKUP(F41,價錢,2,FALSE)</f>
        <v>0.28472222222222221</v>
      </c>
      <c r="H41" s="16">
        <f>VLOOKUP(F41,價錢,3,FALSE)</f>
        <v>3600</v>
      </c>
      <c r="I41" s="53" t="str">
        <f>VLOOKUP(F41,價錢,4,FALSE)</f>
        <v>慈濟宮旁屈臣氏</v>
      </c>
      <c r="K41" s="8" t="s">
        <v>178</v>
      </c>
      <c r="L41" s="41">
        <v>0.27916666666666667</v>
      </c>
      <c r="M41" s="9">
        <v>4400</v>
      </c>
      <c r="N41" s="50" t="s">
        <v>180</v>
      </c>
    </row>
    <row r="42" spans="1:14" s="1" customFormat="1" ht="15.9" customHeight="1">
      <c r="A42" s="58" t="s">
        <v>23</v>
      </c>
      <c r="B42" s="30">
        <f t="shared" si="6"/>
        <v>0.28333333333333333</v>
      </c>
      <c r="C42" s="18">
        <f t="shared" si="7"/>
        <v>2700</v>
      </c>
      <c r="D42" s="53" t="str">
        <f t="shared" si="8"/>
        <v>池塘旁鐵皮屋</v>
      </c>
      <c r="F42" s="57" t="s">
        <v>137</v>
      </c>
      <c r="G42" s="22">
        <f>VLOOKUP(F42,價錢,2,FALSE)</f>
        <v>0.28611111111111115</v>
      </c>
      <c r="H42" s="16">
        <f>VLOOKUP(F42,價錢,3,FALSE)</f>
        <v>3600</v>
      </c>
      <c r="I42" s="53" t="str">
        <f>VLOOKUP(F42,價錢,4,FALSE)</f>
        <v>中正路與建國路交叉口7-11</v>
      </c>
      <c r="K42" s="8" t="s">
        <v>37</v>
      </c>
      <c r="L42" s="41">
        <v>0.28472222222222221</v>
      </c>
      <c r="M42" s="9">
        <v>4400</v>
      </c>
      <c r="N42" s="48" t="s">
        <v>65</v>
      </c>
    </row>
    <row r="43" spans="1:14" s="1" customFormat="1" ht="15.9" customHeight="1" thickBot="1">
      <c r="A43" s="59" t="s">
        <v>24</v>
      </c>
      <c r="B43" s="23">
        <f t="shared" si="6"/>
        <v>0.28472222222222221</v>
      </c>
      <c r="C43" s="10">
        <f t="shared" si="7"/>
        <v>2500</v>
      </c>
      <c r="D43" s="46" t="str">
        <f t="shared" si="8"/>
        <v>公車站牌</v>
      </c>
      <c r="F43" s="66" t="s">
        <v>174</v>
      </c>
      <c r="G43" s="23">
        <f>VLOOKUP(F43,價錢,2,FALSE)</f>
        <v>0.28750000000000003</v>
      </c>
      <c r="H43" s="10">
        <f>VLOOKUP(F43,價錢,3,FALSE)</f>
        <v>3600</v>
      </c>
      <c r="I43" s="46" t="str">
        <f>VLOOKUP(F43,價錢,4,FALSE)</f>
        <v>百利傢俱</v>
      </c>
      <c r="K43" s="44" t="s">
        <v>38</v>
      </c>
      <c r="L43" s="41">
        <v>0.28680555555555554</v>
      </c>
      <c r="M43" s="9">
        <v>4400</v>
      </c>
      <c r="N43" s="48" t="s">
        <v>66</v>
      </c>
    </row>
    <row r="44" spans="1:14" s="1" customFormat="1" ht="15.9" customHeight="1" thickTop="1" thickBot="1">
      <c r="A44" s="12"/>
      <c r="B44" s="24"/>
      <c r="C44" s="12"/>
      <c r="D44" s="2"/>
      <c r="G44" s="32"/>
      <c r="K44" s="8" t="s">
        <v>39</v>
      </c>
      <c r="L44" s="41">
        <v>0.28819444444444448</v>
      </c>
      <c r="M44" s="9">
        <v>3400</v>
      </c>
      <c r="N44" s="48" t="s">
        <v>67</v>
      </c>
    </row>
    <row r="45" spans="1:14" s="1" customFormat="1" ht="15.9" customHeight="1" thickTop="1">
      <c r="A45" s="71" t="s">
        <v>199</v>
      </c>
      <c r="B45" s="72"/>
      <c r="C45" s="72"/>
      <c r="D45" s="73"/>
      <c r="F45" s="71" t="s">
        <v>205</v>
      </c>
      <c r="G45" s="72"/>
      <c r="H45" s="72"/>
      <c r="I45" s="73"/>
      <c r="K45" s="8" t="s">
        <v>112</v>
      </c>
      <c r="L45" s="41">
        <v>0.28888888888888892</v>
      </c>
      <c r="M45" s="9">
        <v>3400</v>
      </c>
      <c r="N45" s="48" t="s">
        <v>68</v>
      </c>
    </row>
    <row r="46" spans="1:14" s="1" customFormat="1" ht="15.9" customHeight="1">
      <c r="A46" s="60" t="s">
        <v>79</v>
      </c>
      <c r="B46" s="37" t="s">
        <v>78</v>
      </c>
      <c r="C46" s="17" t="s">
        <v>177</v>
      </c>
      <c r="D46" s="4" t="s">
        <v>80</v>
      </c>
      <c r="F46" s="51" t="s">
        <v>79</v>
      </c>
      <c r="G46" s="38" t="s">
        <v>78</v>
      </c>
      <c r="H46" s="17" t="s">
        <v>177</v>
      </c>
      <c r="I46" s="13" t="s">
        <v>84</v>
      </c>
      <c r="K46" s="8" t="s">
        <v>6</v>
      </c>
      <c r="L46" s="41">
        <v>0.29722222222222222</v>
      </c>
      <c r="M46" s="9">
        <v>2700</v>
      </c>
      <c r="N46" s="48" t="s">
        <v>72</v>
      </c>
    </row>
    <row r="47" spans="1:14" s="1" customFormat="1" ht="15.9" customHeight="1">
      <c r="A47" s="58" t="s">
        <v>29</v>
      </c>
      <c r="B47" s="31">
        <f t="shared" ref="B47:B52" si="9">VLOOKUP(A47,價錢,2,FALSE)</f>
        <v>0.27777777777777779</v>
      </c>
      <c r="C47" s="18">
        <f t="shared" ref="C47:C52" si="10">VLOOKUP(A47,價錢,3,FALSE)</f>
        <v>2700</v>
      </c>
      <c r="D47" s="53" t="str">
        <f t="shared" ref="D47:D52" si="11">VLOOKUP(A47,價錢,4,FALSE)</f>
        <v>慈濟回收廠旁</v>
      </c>
      <c r="F47" s="52" t="s">
        <v>25</v>
      </c>
      <c r="G47" s="30">
        <f t="shared" ref="G47:G56" si="12">VLOOKUP(F47,價錢,2,FALSE)</f>
        <v>0.28472222222222221</v>
      </c>
      <c r="H47" s="18">
        <f t="shared" ref="H47:H56" si="13">VLOOKUP(F47,價錢,3,FALSE)</f>
        <v>3600</v>
      </c>
      <c r="I47" s="53" t="str">
        <f t="shared" ref="I47:I56" si="14">VLOOKUP(F47,價錢,4,FALSE)</f>
        <v>久井加油站</v>
      </c>
      <c r="K47" s="8" t="s">
        <v>185</v>
      </c>
      <c r="L47" s="41">
        <v>0.2986111111111111</v>
      </c>
      <c r="M47" s="9">
        <v>2500</v>
      </c>
      <c r="N47" s="48" t="s">
        <v>186</v>
      </c>
    </row>
    <row r="48" spans="1:14" s="1" customFormat="1" ht="15.9" customHeight="1">
      <c r="A48" s="58" t="s">
        <v>30</v>
      </c>
      <c r="B48" s="31">
        <f t="shared" si="9"/>
        <v>0.28055555555555556</v>
      </c>
      <c r="C48" s="18">
        <f t="shared" si="10"/>
        <v>3200</v>
      </c>
      <c r="D48" s="53" t="str">
        <f t="shared" si="11"/>
        <v>永昌宮牌樓對面早餐店</v>
      </c>
      <c r="F48" s="52" t="s">
        <v>10</v>
      </c>
      <c r="G48" s="30">
        <f t="shared" si="12"/>
        <v>0.28611111111111115</v>
      </c>
      <c r="H48" s="18">
        <f t="shared" si="13"/>
        <v>3500</v>
      </c>
      <c r="I48" s="53" t="str">
        <f t="shared" si="14"/>
        <v>當地雜貨店(大灣里157號)</v>
      </c>
      <c r="K48" s="8" t="s">
        <v>43</v>
      </c>
      <c r="L48" s="41">
        <v>0.28125</v>
      </c>
      <c r="M48" s="9">
        <v>3400</v>
      </c>
      <c r="N48" s="48" t="s">
        <v>126</v>
      </c>
    </row>
    <row r="49" spans="1:14" s="1" customFormat="1" ht="15.9" customHeight="1">
      <c r="A49" s="58" t="s">
        <v>31</v>
      </c>
      <c r="B49" s="31">
        <f t="shared" si="9"/>
        <v>0.28263888888888888</v>
      </c>
      <c r="C49" s="18">
        <f t="shared" si="10"/>
        <v>3500</v>
      </c>
      <c r="D49" s="53" t="str">
        <f t="shared" si="11"/>
        <v>公車站牌</v>
      </c>
      <c r="F49" s="52" t="s">
        <v>26</v>
      </c>
      <c r="G49" s="30">
        <f t="shared" si="12"/>
        <v>0.28750000000000003</v>
      </c>
      <c r="H49" s="18">
        <f t="shared" si="13"/>
        <v>3300</v>
      </c>
      <c r="I49" s="53" t="str">
        <f t="shared" si="14"/>
        <v>當地雜貨店</v>
      </c>
      <c r="K49" s="8" t="s">
        <v>44</v>
      </c>
      <c r="L49" s="41">
        <v>0.28333333333333333</v>
      </c>
      <c r="M49" s="9">
        <v>3400</v>
      </c>
      <c r="N49" s="48" t="s">
        <v>127</v>
      </c>
    </row>
    <row r="50" spans="1:14" s="1" customFormat="1" ht="15.9" customHeight="1">
      <c r="A50" s="58" t="s">
        <v>190</v>
      </c>
      <c r="B50" s="31">
        <f t="shared" si="9"/>
        <v>0.24305555555555555</v>
      </c>
      <c r="C50" s="18">
        <f t="shared" si="10"/>
        <v>3600</v>
      </c>
      <c r="D50" s="53" t="str">
        <f t="shared" si="11"/>
        <v>La new 騎樓(麻豆區麻佳路一段51號)</v>
      </c>
      <c r="F50" s="64" t="s">
        <v>27</v>
      </c>
      <c r="G50" s="30">
        <f t="shared" si="12"/>
        <v>0.28888888888888892</v>
      </c>
      <c r="H50" s="18">
        <f t="shared" si="13"/>
        <v>2700</v>
      </c>
      <c r="I50" s="53" t="str">
        <f t="shared" si="14"/>
        <v>全家便利商店</v>
      </c>
      <c r="K50" s="8" t="s">
        <v>18</v>
      </c>
      <c r="L50" s="41">
        <v>0.28472222222222221</v>
      </c>
      <c r="M50" s="9">
        <v>3600</v>
      </c>
      <c r="N50" s="48" t="s">
        <v>128</v>
      </c>
    </row>
    <row r="51" spans="1:14" s="1" customFormat="1" ht="15.9" customHeight="1">
      <c r="A51" s="58" t="s">
        <v>61</v>
      </c>
      <c r="B51" s="31">
        <f t="shared" si="9"/>
        <v>0.28680555555555554</v>
      </c>
      <c r="C51" s="18">
        <f t="shared" si="10"/>
        <v>3600</v>
      </c>
      <c r="D51" s="53" t="str">
        <f t="shared" si="11"/>
        <v>永福藥局</v>
      </c>
      <c r="F51" s="55" t="s">
        <v>28</v>
      </c>
      <c r="G51" s="30">
        <f t="shared" si="12"/>
        <v>0.28958333333333336</v>
      </c>
      <c r="H51" s="18">
        <f t="shared" si="13"/>
        <v>2500</v>
      </c>
      <c r="I51" s="53" t="str">
        <f t="shared" si="14"/>
        <v>興南客運公車站牌旁(北農站)</v>
      </c>
      <c r="K51" s="8" t="s">
        <v>5</v>
      </c>
      <c r="L51" s="41">
        <v>0.28888888888888892</v>
      </c>
      <c r="M51" s="9">
        <v>3400</v>
      </c>
      <c r="N51" s="48" t="s">
        <v>129</v>
      </c>
    </row>
    <row r="52" spans="1:14" s="1" customFormat="1" ht="15.9" customHeight="1" thickBot="1">
      <c r="A52" s="59" t="s">
        <v>32</v>
      </c>
      <c r="B52" s="26">
        <f t="shared" si="9"/>
        <v>0.2902777777777778</v>
      </c>
      <c r="C52" s="10">
        <f t="shared" si="10"/>
        <v>3500</v>
      </c>
      <c r="D52" s="46" t="str">
        <f t="shared" si="11"/>
        <v>303檳榔攤對面早餐店</v>
      </c>
      <c r="F52" s="55" t="s">
        <v>143</v>
      </c>
      <c r="G52" s="30">
        <f t="shared" si="12"/>
        <v>0.2902777777777778</v>
      </c>
      <c r="H52" s="9">
        <f t="shared" si="13"/>
        <v>2500</v>
      </c>
      <c r="I52" s="53" t="str">
        <f t="shared" si="14"/>
        <v>佳里農會飼料廠對面</v>
      </c>
      <c r="K52" s="8" t="s">
        <v>130</v>
      </c>
      <c r="L52" s="41">
        <v>0.28958333333333336</v>
      </c>
      <c r="M52" s="9">
        <v>3400</v>
      </c>
      <c r="N52" s="48" t="s">
        <v>131</v>
      </c>
    </row>
    <row r="53" spans="1:14" s="1" customFormat="1" ht="15.9" customHeight="1" thickTop="1" thickBot="1">
      <c r="B53" s="32"/>
      <c r="F53" s="65" t="s">
        <v>16</v>
      </c>
      <c r="G53" s="30">
        <f t="shared" si="12"/>
        <v>0.29166666666666669</v>
      </c>
      <c r="H53" s="18">
        <f t="shared" si="13"/>
        <v>2200</v>
      </c>
      <c r="I53" s="53" t="str">
        <f t="shared" si="14"/>
        <v>北頭洋公廟─立長宮</v>
      </c>
      <c r="K53" s="8" t="s">
        <v>45</v>
      </c>
      <c r="L53" s="41">
        <v>0.29166666666666669</v>
      </c>
      <c r="M53" s="9">
        <v>3300</v>
      </c>
      <c r="N53" s="48" t="s">
        <v>132</v>
      </c>
    </row>
    <row r="54" spans="1:14" s="1" customFormat="1" ht="15.9" customHeight="1" thickTop="1">
      <c r="A54" s="71" t="s">
        <v>200</v>
      </c>
      <c r="B54" s="72"/>
      <c r="C54" s="72"/>
      <c r="D54" s="73"/>
      <c r="F54" s="64" t="s">
        <v>14</v>
      </c>
      <c r="G54" s="30">
        <f t="shared" si="12"/>
        <v>0.29305555555555557</v>
      </c>
      <c r="H54" s="18">
        <f t="shared" si="13"/>
        <v>2300</v>
      </c>
      <c r="I54" s="53" t="str">
        <f t="shared" si="14"/>
        <v>當地檳榔攤對面</v>
      </c>
      <c r="K54" s="8" t="s">
        <v>46</v>
      </c>
      <c r="L54" s="41">
        <v>0.29375000000000001</v>
      </c>
      <c r="M54" s="9">
        <v>3300</v>
      </c>
      <c r="N54" s="48" t="s">
        <v>133</v>
      </c>
    </row>
    <row r="55" spans="1:14" s="1" customFormat="1" ht="15.9" customHeight="1">
      <c r="A55" s="60" t="s">
        <v>79</v>
      </c>
      <c r="B55" s="37" t="s">
        <v>78</v>
      </c>
      <c r="C55" s="17" t="s">
        <v>177</v>
      </c>
      <c r="D55" s="4" t="s">
        <v>80</v>
      </c>
      <c r="F55" s="64" t="s">
        <v>42</v>
      </c>
      <c r="G55" s="30">
        <f t="shared" si="12"/>
        <v>0.2951388888888889</v>
      </c>
      <c r="H55" s="18">
        <f t="shared" si="13"/>
        <v>2300</v>
      </c>
      <c r="I55" s="53" t="str">
        <f t="shared" si="14"/>
        <v>延平派出所旁</v>
      </c>
      <c r="K55" s="8" t="s">
        <v>15</v>
      </c>
      <c r="L55" s="41">
        <v>0.29722222222222222</v>
      </c>
      <c r="M55" s="9">
        <v>2900</v>
      </c>
      <c r="N55" s="48" t="s">
        <v>134</v>
      </c>
    </row>
    <row r="56" spans="1:14" s="1" customFormat="1" ht="15.9" customHeight="1" thickBot="1">
      <c r="A56" s="58" t="s">
        <v>103</v>
      </c>
      <c r="B56" s="25">
        <f t="shared" ref="B56:B69" si="15">VLOOKUP(A56,價錢,2,FALSE)</f>
        <v>0.2638888888888889</v>
      </c>
      <c r="C56" s="16">
        <f t="shared" ref="C56:C69" si="16">VLOOKUP(A56,價錢,3,FALSE)</f>
        <v>3700</v>
      </c>
      <c r="D56" s="53" t="str">
        <f t="shared" ref="D56:D69" si="17">VLOOKUP(A56,價錢,4,FALSE)</f>
        <v>當地紅綠燈路口</v>
      </c>
      <c r="F56" s="59" t="s">
        <v>167</v>
      </c>
      <c r="G56" s="23">
        <f t="shared" si="12"/>
        <v>0.29652777777777778</v>
      </c>
      <c r="H56" s="10">
        <f t="shared" si="13"/>
        <v>2300</v>
      </c>
      <c r="I56" s="46" t="str">
        <f t="shared" si="14"/>
        <v>龍杏製藥廠</v>
      </c>
      <c r="K56" s="8" t="s">
        <v>9</v>
      </c>
      <c r="L56" s="41">
        <v>0.3</v>
      </c>
      <c r="M56" s="9">
        <v>2100</v>
      </c>
      <c r="N56" s="48" t="s">
        <v>135</v>
      </c>
    </row>
    <row r="57" spans="1:14" s="1" customFormat="1" ht="15.9" customHeight="1" thickTop="1" thickBot="1">
      <c r="A57" s="58" t="s">
        <v>161</v>
      </c>
      <c r="B57" s="25">
        <f t="shared" si="15"/>
        <v>0.26458333333333334</v>
      </c>
      <c r="C57" s="16">
        <f t="shared" si="16"/>
        <v>3700</v>
      </c>
      <c r="D57" s="53" t="str">
        <f t="shared" si="17"/>
        <v>中洲里448號</v>
      </c>
      <c r="G57" s="32"/>
      <c r="K57" s="14" t="s">
        <v>90</v>
      </c>
      <c r="L57" s="41">
        <v>0.27430555555555552</v>
      </c>
      <c r="M57" s="9">
        <v>3300</v>
      </c>
      <c r="N57" s="17" t="s">
        <v>94</v>
      </c>
    </row>
    <row r="58" spans="1:14" s="1" customFormat="1" ht="15.9" customHeight="1" thickTop="1">
      <c r="A58" s="58" t="s">
        <v>104</v>
      </c>
      <c r="B58" s="25">
        <f t="shared" si="15"/>
        <v>0.26597222222222222</v>
      </c>
      <c r="C58" s="16">
        <f t="shared" si="16"/>
        <v>3700</v>
      </c>
      <c r="D58" s="53" t="str">
        <f t="shared" si="17"/>
        <v>往西埔內方向水圳旁路口</v>
      </c>
      <c r="F58" s="75" t="s">
        <v>206</v>
      </c>
      <c r="G58" s="76"/>
      <c r="H58" s="76"/>
      <c r="I58" s="77"/>
      <c r="K58" s="14" t="s">
        <v>165</v>
      </c>
      <c r="L58" s="41">
        <v>0.27569444444444446</v>
      </c>
      <c r="M58" s="9">
        <v>3300</v>
      </c>
      <c r="N58" s="17" t="s">
        <v>95</v>
      </c>
    </row>
    <row r="59" spans="1:14" s="1" customFormat="1" ht="15.9" customHeight="1">
      <c r="A59" s="62" t="s">
        <v>33</v>
      </c>
      <c r="B59" s="25">
        <f t="shared" si="15"/>
        <v>0.2673611111111111</v>
      </c>
      <c r="C59" s="16">
        <f t="shared" si="16"/>
        <v>4400</v>
      </c>
      <c r="D59" s="53" t="str">
        <f t="shared" si="17"/>
        <v>公車站牌旁</v>
      </c>
      <c r="F59" s="69" t="s">
        <v>150</v>
      </c>
      <c r="G59" s="37" t="s">
        <v>78</v>
      </c>
      <c r="H59" s="15" t="s">
        <v>177</v>
      </c>
      <c r="I59" s="5" t="s">
        <v>151</v>
      </c>
      <c r="K59" s="14" t="s">
        <v>91</v>
      </c>
      <c r="L59" s="41">
        <v>0.27708333333333335</v>
      </c>
      <c r="M59" s="9">
        <v>3500</v>
      </c>
      <c r="N59" s="17" t="s">
        <v>96</v>
      </c>
    </row>
    <row r="60" spans="1:14" s="1" customFormat="1" ht="15.9" customHeight="1">
      <c r="A60" s="58" t="s">
        <v>34</v>
      </c>
      <c r="B60" s="25">
        <f t="shared" si="15"/>
        <v>0.27152777777777776</v>
      </c>
      <c r="C60" s="16">
        <f t="shared" si="16"/>
        <v>4400</v>
      </c>
      <c r="D60" s="53" t="str">
        <f t="shared" si="17"/>
        <v>當地7-11</v>
      </c>
      <c r="F60" s="58" t="s">
        <v>8</v>
      </c>
      <c r="G60" s="25">
        <f t="shared" ref="G60:G65" si="18">VLOOKUP(F60,價錢,2,FALSE)</f>
        <v>0.27430555555555552</v>
      </c>
      <c r="H60" s="16">
        <f t="shared" ref="H60:H65" si="19">VLOOKUP(F60,價錢,3,FALSE)</f>
        <v>3300</v>
      </c>
      <c r="I60" s="53" t="str">
        <f t="shared" ref="I60:I65" si="20">VLOOKUP(F60,價錢,4,FALSE)</f>
        <v>當地農會前</v>
      </c>
      <c r="K60" s="14" t="s">
        <v>92</v>
      </c>
      <c r="L60" s="41">
        <v>0.27847222222222223</v>
      </c>
      <c r="M60" s="9">
        <v>3700</v>
      </c>
      <c r="N60" s="17" t="s">
        <v>98</v>
      </c>
    </row>
    <row r="61" spans="1:14" s="1" customFormat="1" ht="15.9" customHeight="1">
      <c r="A61" s="58" t="s">
        <v>35</v>
      </c>
      <c r="B61" s="25">
        <f t="shared" si="15"/>
        <v>0.27430555555555552</v>
      </c>
      <c r="C61" s="16">
        <f t="shared" si="16"/>
        <v>4400</v>
      </c>
      <c r="D61" s="53" t="str">
        <f t="shared" si="17"/>
        <v>福隆餐廳前</v>
      </c>
      <c r="F61" s="58" t="s">
        <v>11</v>
      </c>
      <c r="G61" s="25">
        <f t="shared" si="18"/>
        <v>0.27569444444444446</v>
      </c>
      <c r="H61" s="16">
        <f t="shared" si="19"/>
        <v>3300</v>
      </c>
      <c r="I61" s="53" t="str">
        <f t="shared" si="20"/>
        <v>將軍錦鯉</v>
      </c>
      <c r="K61" s="14" t="s">
        <v>117</v>
      </c>
      <c r="L61" s="41">
        <v>0.28125</v>
      </c>
      <c r="M61" s="9">
        <v>4100</v>
      </c>
      <c r="N61" s="17" t="s">
        <v>107</v>
      </c>
    </row>
    <row r="62" spans="1:14" s="1" customFormat="1" ht="15.9" customHeight="1">
      <c r="A62" s="58" t="s">
        <v>36</v>
      </c>
      <c r="B62" s="25">
        <f t="shared" si="15"/>
        <v>0.27638888888888885</v>
      </c>
      <c r="C62" s="16">
        <f t="shared" si="16"/>
        <v>4400</v>
      </c>
      <c r="D62" s="53" t="str">
        <f t="shared" si="17"/>
        <v>南10鄉道和南15鄉道交界(北門遊客中心指示牌)</v>
      </c>
      <c r="F62" s="58" t="s">
        <v>40</v>
      </c>
      <c r="G62" s="25">
        <f t="shared" si="18"/>
        <v>0.27777777777777779</v>
      </c>
      <c r="H62" s="16">
        <f t="shared" si="19"/>
        <v>3300</v>
      </c>
      <c r="I62" s="53" t="str">
        <f t="shared" si="20"/>
        <v>清湄宮牌樓</v>
      </c>
      <c r="K62" s="14" t="s">
        <v>93</v>
      </c>
      <c r="L62" s="41">
        <v>0.28263888888888888</v>
      </c>
      <c r="M62" s="9">
        <v>4100</v>
      </c>
      <c r="N62" s="17" t="s">
        <v>97</v>
      </c>
    </row>
    <row r="63" spans="1:14" s="1" customFormat="1" ht="15.9" customHeight="1">
      <c r="A63" s="58" t="s">
        <v>178</v>
      </c>
      <c r="B63" s="25">
        <f t="shared" si="15"/>
        <v>0.27916666666666667</v>
      </c>
      <c r="C63" s="16">
        <f t="shared" si="16"/>
        <v>4400</v>
      </c>
      <c r="D63" s="53" t="str">
        <f t="shared" si="17"/>
        <v>當地公車站牌</v>
      </c>
      <c r="F63" s="58" t="s">
        <v>146</v>
      </c>
      <c r="G63" s="25">
        <f t="shared" si="18"/>
        <v>0.27916666666666667</v>
      </c>
      <c r="H63" s="16">
        <f t="shared" si="19"/>
        <v>3300</v>
      </c>
      <c r="I63" s="53" t="str">
        <f t="shared" si="20"/>
        <v>高氏宗祠對面</v>
      </c>
      <c r="K63" s="8" t="s">
        <v>12</v>
      </c>
      <c r="L63" s="41">
        <v>0.28472222222222221</v>
      </c>
      <c r="M63" s="9">
        <v>3700</v>
      </c>
      <c r="N63" s="48" t="s">
        <v>73</v>
      </c>
    </row>
    <row r="64" spans="1:14" s="1" customFormat="1" ht="15.9" customHeight="1">
      <c r="A64" s="58" t="s">
        <v>37</v>
      </c>
      <c r="B64" s="25">
        <f t="shared" si="15"/>
        <v>0.28472222222222221</v>
      </c>
      <c r="C64" s="16">
        <f t="shared" si="16"/>
        <v>4400</v>
      </c>
      <c r="D64" s="53" t="str">
        <f t="shared" si="17"/>
        <v>東隆宮前</v>
      </c>
      <c r="F64" s="58" t="s">
        <v>41</v>
      </c>
      <c r="G64" s="25">
        <f t="shared" si="18"/>
        <v>0.28472222222222221</v>
      </c>
      <c r="H64" s="16">
        <f t="shared" si="19"/>
        <v>2700</v>
      </c>
      <c r="I64" s="53" t="str">
        <f t="shared" si="20"/>
        <v>早餐店(海澄里9號)</v>
      </c>
      <c r="K64" s="8" t="s">
        <v>166</v>
      </c>
      <c r="L64" s="41">
        <v>0.28680555555555554</v>
      </c>
      <c r="M64" s="9">
        <v>3300</v>
      </c>
      <c r="N64" s="48" t="s">
        <v>99</v>
      </c>
    </row>
    <row r="65" spans="1:14" s="1" customFormat="1" ht="15.9" customHeight="1" thickBot="1">
      <c r="A65" s="63" t="s">
        <v>38</v>
      </c>
      <c r="B65" s="25">
        <f t="shared" si="15"/>
        <v>0.28680555555555554</v>
      </c>
      <c r="C65" s="16">
        <f t="shared" si="16"/>
        <v>4400</v>
      </c>
      <c r="D65" s="53" t="str">
        <f t="shared" si="17"/>
        <v>派出所前</v>
      </c>
      <c r="F65" s="59" t="s">
        <v>176</v>
      </c>
      <c r="G65" s="26">
        <f t="shared" si="18"/>
        <v>0.28611111111111115</v>
      </c>
      <c r="H65" s="10">
        <f t="shared" si="19"/>
        <v>2700</v>
      </c>
      <c r="I65" s="46" t="str">
        <f t="shared" si="20"/>
        <v>百桂建設住宅區</v>
      </c>
      <c r="K65" s="8" t="s">
        <v>100</v>
      </c>
      <c r="L65" s="41">
        <v>0.28819444444444448</v>
      </c>
      <c r="M65" s="9">
        <v>3300</v>
      </c>
      <c r="N65" s="48" t="s">
        <v>101</v>
      </c>
    </row>
    <row r="66" spans="1:14" s="1" customFormat="1" ht="15.9" customHeight="1" thickTop="1">
      <c r="A66" s="58" t="s">
        <v>39</v>
      </c>
      <c r="B66" s="25">
        <f t="shared" si="15"/>
        <v>0.28819444444444448</v>
      </c>
      <c r="C66" s="16">
        <f t="shared" si="16"/>
        <v>3400</v>
      </c>
      <c r="D66" s="53" t="str">
        <f t="shared" si="17"/>
        <v>7-11(當地)</v>
      </c>
      <c r="G66" s="32"/>
      <c r="K66" s="8" t="s">
        <v>7</v>
      </c>
      <c r="L66" s="41">
        <v>0.29097222222222224</v>
      </c>
      <c r="M66" s="9">
        <v>2900</v>
      </c>
      <c r="N66" s="48" t="s">
        <v>82</v>
      </c>
    </row>
    <row r="67" spans="1:14" s="1" customFormat="1" ht="15.9" customHeight="1">
      <c r="A67" s="58" t="s">
        <v>112</v>
      </c>
      <c r="B67" s="25">
        <f t="shared" si="15"/>
        <v>0.28888888888888892</v>
      </c>
      <c r="C67" s="16">
        <f t="shared" si="16"/>
        <v>3400</v>
      </c>
      <c r="D67" s="53" t="str">
        <f t="shared" si="17"/>
        <v>吉安宮</v>
      </c>
      <c r="F67" s="79" t="s">
        <v>208</v>
      </c>
      <c r="G67" s="79"/>
      <c r="H67" s="79"/>
      <c r="I67" s="79"/>
      <c r="K67" s="8" t="s">
        <v>52</v>
      </c>
      <c r="L67" s="41">
        <v>0.29236111111111113</v>
      </c>
      <c r="M67" s="9">
        <v>2900</v>
      </c>
      <c r="N67" s="48" t="s">
        <v>74</v>
      </c>
    </row>
    <row r="68" spans="1:14" s="1" customFormat="1" ht="15.9" customHeight="1">
      <c r="A68" s="61" t="s">
        <v>6</v>
      </c>
      <c r="B68" s="25">
        <f t="shared" si="15"/>
        <v>0.29722222222222222</v>
      </c>
      <c r="C68" s="16">
        <f t="shared" si="16"/>
        <v>2700</v>
      </c>
      <c r="D68" s="53" t="str">
        <f t="shared" si="17"/>
        <v>天后宮</v>
      </c>
      <c r="F68" s="79"/>
      <c r="G68" s="79"/>
      <c r="H68" s="79"/>
      <c r="I68" s="79"/>
      <c r="K68" s="8" t="s">
        <v>53</v>
      </c>
      <c r="L68" s="41">
        <v>0.29375000000000001</v>
      </c>
      <c r="M68" s="9">
        <v>2900</v>
      </c>
      <c r="N68" s="48" t="s">
        <v>76</v>
      </c>
    </row>
    <row r="69" spans="1:14" s="1" customFormat="1" ht="15.9" customHeight="1" thickBot="1">
      <c r="A69" s="59" t="s">
        <v>185</v>
      </c>
      <c r="B69" s="26">
        <f t="shared" si="15"/>
        <v>0.2986111111111111</v>
      </c>
      <c r="C69" s="10">
        <f t="shared" si="16"/>
        <v>2500</v>
      </c>
      <c r="D69" s="46" t="str">
        <f t="shared" si="17"/>
        <v>南26鄉道與南26-1鄉道交叉口(大榕樹旁)</v>
      </c>
      <c r="F69" s="79"/>
      <c r="G69" s="79"/>
      <c r="H69" s="79"/>
      <c r="I69" s="79"/>
      <c r="K69" s="8" t="s">
        <v>54</v>
      </c>
      <c r="L69" s="41">
        <v>0.2951388888888889</v>
      </c>
      <c r="M69" s="9">
        <v>2900</v>
      </c>
      <c r="N69" s="48" t="s">
        <v>75</v>
      </c>
    </row>
    <row r="70" spans="1:14" s="1" customFormat="1" ht="14.6" customHeight="1" thickTop="1">
      <c r="B70" s="32"/>
      <c r="G70" s="32"/>
      <c r="K70" s="8" t="s">
        <v>86</v>
      </c>
      <c r="L70" s="41">
        <v>0.29583333333333334</v>
      </c>
      <c r="M70" s="9">
        <v>2500</v>
      </c>
      <c r="N70" s="48" t="s">
        <v>87</v>
      </c>
    </row>
    <row r="71" spans="1:14" ht="13.2" customHeight="1">
      <c r="K71" s="11" t="s">
        <v>47</v>
      </c>
      <c r="L71" s="40">
        <v>0.27777777777777779</v>
      </c>
      <c r="M71" s="9">
        <v>3100</v>
      </c>
      <c r="N71" s="48" t="s">
        <v>59</v>
      </c>
    </row>
    <row r="72" spans="1:14" ht="17.399999999999999" customHeight="1">
      <c r="E72" s="19"/>
      <c r="K72" s="11" t="s">
        <v>48</v>
      </c>
      <c r="L72" s="40">
        <v>0.27986111111111112</v>
      </c>
      <c r="M72" s="9">
        <v>3300</v>
      </c>
      <c r="N72" s="48" t="s">
        <v>113</v>
      </c>
    </row>
    <row r="73" spans="1:14" ht="18.899999999999999" customHeight="1">
      <c r="K73" s="11" t="s">
        <v>49</v>
      </c>
      <c r="L73" s="40">
        <v>0.28055555555555556</v>
      </c>
      <c r="M73" s="9">
        <v>3300</v>
      </c>
      <c r="N73" s="48" t="s">
        <v>114</v>
      </c>
    </row>
    <row r="74" spans="1:14">
      <c r="K74" s="11" t="s">
        <v>50</v>
      </c>
      <c r="L74" s="40">
        <v>0.28263888888888888</v>
      </c>
      <c r="M74" s="9">
        <v>3300</v>
      </c>
      <c r="N74" s="48" t="s">
        <v>115</v>
      </c>
    </row>
    <row r="75" spans="1:14">
      <c r="F75" s="3"/>
      <c r="G75" s="27"/>
      <c r="H75" s="3"/>
      <c r="I75" s="2"/>
      <c r="K75" s="11" t="s">
        <v>51</v>
      </c>
      <c r="L75" s="40">
        <v>0.28472222222222221</v>
      </c>
      <c r="M75" s="9">
        <v>3100</v>
      </c>
      <c r="N75" s="48" t="s">
        <v>116</v>
      </c>
    </row>
    <row r="76" spans="1:14">
      <c r="K76" s="11" t="s">
        <v>136</v>
      </c>
      <c r="L76" s="41">
        <v>0.28472222222222221</v>
      </c>
      <c r="M76" s="9">
        <v>3600</v>
      </c>
      <c r="N76" s="48" t="s">
        <v>85</v>
      </c>
    </row>
    <row r="77" spans="1:14">
      <c r="K77" s="11" t="s">
        <v>137</v>
      </c>
      <c r="L77" s="41">
        <v>0.28611111111111115</v>
      </c>
      <c r="M77" s="9">
        <v>3600</v>
      </c>
      <c r="N77" s="48" t="s">
        <v>209</v>
      </c>
    </row>
    <row r="78" spans="1:14">
      <c r="K78" s="11" t="s">
        <v>174</v>
      </c>
      <c r="L78" s="41">
        <v>0.28750000000000003</v>
      </c>
      <c r="M78" s="9">
        <v>3600</v>
      </c>
      <c r="N78" s="48" t="s">
        <v>175</v>
      </c>
    </row>
    <row r="79" spans="1:14">
      <c r="K79" s="9" t="s">
        <v>25</v>
      </c>
      <c r="L79" s="41">
        <v>0.28472222222222221</v>
      </c>
      <c r="M79" s="9">
        <v>3600</v>
      </c>
      <c r="N79" s="48" t="s">
        <v>138</v>
      </c>
    </row>
    <row r="80" spans="1:14">
      <c r="K80" s="9" t="s">
        <v>10</v>
      </c>
      <c r="L80" s="41">
        <v>0.28611111111111115</v>
      </c>
      <c r="M80" s="9">
        <v>3500</v>
      </c>
      <c r="N80" s="48" t="s">
        <v>139</v>
      </c>
    </row>
    <row r="81" spans="11:14">
      <c r="K81" s="9" t="s">
        <v>26</v>
      </c>
      <c r="L81" s="41">
        <v>0.28750000000000003</v>
      </c>
      <c r="M81" s="9">
        <v>3300</v>
      </c>
      <c r="N81" s="48" t="s">
        <v>140</v>
      </c>
    </row>
    <row r="82" spans="11:14">
      <c r="K82" s="9" t="s">
        <v>27</v>
      </c>
      <c r="L82" s="41">
        <v>0.28888888888888892</v>
      </c>
      <c r="M82" s="9">
        <v>2700</v>
      </c>
      <c r="N82" s="48" t="s">
        <v>141</v>
      </c>
    </row>
    <row r="83" spans="11:14">
      <c r="K83" s="14" t="s">
        <v>28</v>
      </c>
      <c r="L83" s="41">
        <v>0.28958333333333336</v>
      </c>
      <c r="M83" s="9">
        <v>2500</v>
      </c>
      <c r="N83" s="17" t="s">
        <v>142</v>
      </c>
    </row>
    <row r="84" spans="11:14">
      <c r="K84" s="14" t="s">
        <v>143</v>
      </c>
      <c r="L84" s="41">
        <v>0.2902777777777778</v>
      </c>
      <c r="M84" s="14">
        <v>2500</v>
      </c>
      <c r="N84" s="17" t="s">
        <v>144</v>
      </c>
    </row>
    <row r="85" spans="11:14">
      <c r="K85" s="9" t="s">
        <v>16</v>
      </c>
      <c r="L85" s="41">
        <v>0.29166666666666669</v>
      </c>
      <c r="M85" s="9">
        <v>2200</v>
      </c>
      <c r="N85" s="48" t="s">
        <v>173</v>
      </c>
    </row>
    <row r="86" spans="11:14">
      <c r="K86" s="9" t="s">
        <v>14</v>
      </c>
      <c r="L86" s="41">
        <v>0.29305555555555557</v>
      </c>
      <c r="M86" s="9">
        <v>2300</v>
      </c>
      <c r="N86" s="48" t="s">
        <v>172</v>
      </c>
    </row>
    <row r="87" spans="11:14">
      <c r="K87" s="9" t="s">
        <v>42</v>
      </c>
      <c r="L87" s="41">
        <v>0.2951388888888889</v>
      </c>
      <c r="M87" s="9">
        <v>2300</v>
      </c>
      <c r="N87" s="48" t="s">
        <v>171</v>
      </c>
    </row>
    <row r="88" spans="11:14">
      <c r="K88" s="8" t="s">
        <v>167</v>
      </c>
      <c r="L88" s="41">
        <v>0.29652777777777778</v>
      </c>
      <c r="M88" s="9">
        <v>2300</v>
      </c>
      <c r="N88" s="48" t="s">
        <v>149</v>
      </c>
    </row>
    <row r="89" spans="11:14">
      <c r="K89" s="8" t="s">
        <v>8</v>
      </c>
      <c r="L89" s="41">
        <v>0.27430555555555552</v>
      </c>
      <c r="M89" s="9">
        <v>3300</v>
      </c>
      <c r="N89" s="48" t="s">
        <v>145</v>
      </c>
    </row>
    <row r="90" spans="11:14">
      <c r="K90" s="8" t="s">
        <v>11</v>
      </c>
      <c r="L90" s="41">
        <v>0.27569444444444446</v>
      </c>
      <c r="M90" s="9">
        <v>3300</v>
      </c>
      <c r="N90" s="48" t="s">
        <v>83</v>
      </c>
    </row>
    <row r="91" spans="11:14">
      <c r="K91" s="8" t="s">
        <v>40</v>
      </c>
      <c r="L91" s="41">
        <v>0.27777777777777779</v>
      </c>
      <c r="M91" s="9">
        <v>3300</v>
      </c>
      <c r="N91" s="48" t="s">
        <v>69</v>
      </c>
    </row>
    <row r="92" spans="11:14">
      <c r="K92" s="8" t="s">
        <v>146</v>
      </c>
      <c r="L92" s="41">
        <v>0.27916666666666667</v>
      </c>
      <c r="M92" s="9">
        <v>3300</v>
      </c>
      <c r="N92" s="48" t="s">
        <v>147</v>
      </c>
    </row>
    <row r="93" spans="11:14">
      <c r="K93" s="8" t="s">
        <v>41</v>
      </c>
      <c r="L93" s="41">
        <v>0.28472222222222221</v>
      </c>
      <c r="M93" s="9">
        <v>2700</v>
      </c>
      <c r="N93" s="48" t="s">
        <v>170</v>
      </c>
    </row>
    <row r="94" spans="11:14">
      <c r="K94" s="8" t="s">
        <v>176</v>
      </c>
      <c r="L94" s="41">
        <v>0.28611111111111115</v>
      </c>
      <c r="M94" s="9">
        <v>2700</v>
      </c>
      <c r="N94" s="48" t="s">
        <v>148</v>
      </c>
    </row>
    <row r="95" spans="11:14">
      <c r="K95" s="45"/>
      <c r="L95" s="45"/>
      <c r="M95" s="45"/>
    </row>
    <row r="96" spans="11:14">
      <c r="K96" s="39"/>
      <c r="L96" s="39"/>
      <c r="M96" s="39"/>
    </row>
    <row r="97" spans="11:13">
      <c r="K97" s="39"/>
      <c r="L97" s="39"/>
      <c r="M97" s="39"/>
    </row>
    <row r="98" spans="11:13">
      <c r="K98" s="39"/>
      <c r="L98" s="39"/>
      <c r="M98" s="39"/>
    </row>
    <row r="99" spans="11:13">
      <c r="K99" s="39"/>
      <c r="L99" s="39"/>
      <c r="M99" s="39"/>
    </row>
    <row r="100" spans="11:13">
      <c r="K100" s="39"/>
      <c r="L100" s="39"/>
      <c r="M100" s="39"/>
    </row>
    <row r="101" spans="11:13">
      <c r="K101" s="39"/>
      <c r="L101" s="39"/>
      <c r="M101" s="39"/>
    </row>
    <row r="102" spans="11:13">
      <c r="K102" s="39"/>
      <c r="L102" s="39"/>
      <c r="M102" s="39"/>
    </row>
    <row r="103" spans="11:13">
      <c r="K103" s="39"/>
      <c r="L103" s="39"/>
      <c r="M103" s="39"/>
    </row>
    <row r="104" spans="11:13">
      <c r="K104" s="39"/>
      <c r="L104" s="39"/>
      <c r="M104" s="39"/>
    </row>
    <row r="105" spans="11:13">
      <c r="K105" s="39"/>
      <c r="L105" s="39"/>
      <c r="M105" s="39"/>
    </row>
    <row r="106" spans="11:13">
      <c r="K106" s="39"/>
      <c r="L106" s="39"/>
      <c r="M106" s="39"/>
    </row>
    <row r="107" spans="11:13">
      <c r="K107" s="39"/>
      <c r="L107" s="39"/>
      <c r="M107" s="39"/>
    </row>
    <row r="108" spans="11:13">
      <c r="K108" s="39"/>
      <c r="L108" s="39"/>
      <c r="M108" s="39"/>
    </row>
    <row r="109" spans="11:13">
      <c r="K109" s="39"/>
      <c r="L109" s="39"/>
      <c r="M109" s="39"/>
    </row>
    <row r="110" spans="11:13">
      <c r="K110" s="39"/>
      <c r="L110" s="39"/>
      <c r="M110" s="39"/>
    </row>
    <row r="111" spans="11:13">
      <c r="K111" s="39"/>
      <c r="L111" s="39"/>
      <c r="M111" s="39"/>
    </row>
    <row r="112" spans="11:13">
      <c r="K112" s="39"/>
      <c r="L112" s="39"/>
      <c r="M112" s="39"/>
    </row>
    <row r="113" spans="11:13">
      <c r="K113" s="39"/>
      <c r="L113" s="39"/>
      <c r="M113" s="39"/>
    </row>
    <row r="114" spans="11:13">
      <c r="K114" s="39"/>
      <c r="L114" s="39"/>
      <c r="M114" s="39"/>
    </row>
    <row r="115" spans="11:13">
      <c r="K115" s="39"/>
      <c r="L115" s="39"/>
      <c r="M115" s="39"/>
    </row>
    <row r="116" spans="11:13">
      <c r="K116" s="39"/>
      <c r="L116" s="39"/>
      <c r="M116" s="39"/>
    </row>
    <row r="117" spans="11:13">
      <c r="K117" s="39"/>
      <c r="L117" s="39"/>
      <c r="M117" s="39"/>
    </row>
    <row r="118" spans="11:13">
      <c r="K118" s="39"/>
      <c r="L118" s="39"/>
      <c r="M118" s="39"/>
    </row>
  </sheetData>
  <mergeCells count="17">
    <mergeCell ref="F67:I69"/>
    <mergeCell ref="A21:D21"/>
    <mergeCell ref="A28:D28"/>
    <mergeCell ref="F31:I31"/>
    <mergeCell ref="A36:D36"/>
    <mergeCell ref="F39:I39"/>
    <mergeCell ref="A45:D45"/>
    <mergeCell ref="F45:I45"/>
    <mergeCell ref="A14:D14"/>
    <mergeCell ref="F14:I14"/>
    <mergeCell ref="K1:N1"/>
    <mergeCell ref="A54:D54"/>
    <mergeCell ref="F58:I58"/>
    <mergeCell ref="A1:I1"/>
    <mergeCell ref="A2:D2"/>
    <mergeCell ref="F2:I2"/>
    <mergeCell ref="A8:D8"/>
  </mergeCells>
  <phoneticPr fontId="1" type="noConversion"/>
  <printOptions horizontalCentered="1" verticalCentered="1"/>
  <pageMargins left="0.11811023622047245" right="0.11811023622047245" top="0" bottom="0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各車停靠站</vt:lpstr>
      <vt:lpstr>各車停靠站!Print_Area</vt:lpstr>
      <vt:lpstr>各車停靠站!價錢</vt:lpstr>
    </vt:vector>
  </TitlesOfParts>
  <Company>jmjh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jmjh</dc:creator>
  <cp:lastModifiedBy>黃聖賀</cp:lastModifiedBy>
  <cp:lastPrinted>2019-02-25T06:55:23Z</cp:lastPrinted>
  <dcterms:created xsi:type="dcterms:W3CDTF">2000-01-07T22:44:26Z</dcterms:created>
  <dcterms:modified xsi:type="dcterms:W3CDTF">2019-02-25T07:04:51Z</dcterms:modified>
</cp:coreProperties>
</file>