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160" activeTab="1"/>
  </bookViews>
  <sheets>
    <sheet name="輸入區" sheetId="1" r:id="rId1"/>
    <sheet name="動支請示單(應付代收款)" sheetId="2" r:id="rId2"/>
    <sheet name="注意事項" sheetId="3" r:id="rId3"/>
    <sheet name="工作表1" sheetId="4" r:id="rId4"/>
  </sheets>
  <definedNames>
    <definedName name="_xlnm.Print_Area" localSheetId="1">'動支請示單(應付代收款)'!$1:$26</definedName>
    <definedName name="_xlnm.Print_Area" localSheetId="0">'輸入區'!$M$2:$R$80</definedName>
    <definedName name="_xlnm.Print_Titles" localSheetId="2">'注意事項'!$1:$1</definedName>
  </definedNames>
  <calcPr fullCalcOnLoad="1"/>
</workbook>
</file>

<file path=xl/comments2.xml><?xml version="1.0" encoding="utf-8"?>
<comments xmlns="http://schemas.openxmlformats.org/spreadsheetml/2006/main">
  <authors>
    <author>Winiori</author>
  </authors>
  <commentList>
    <comment ref="E3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comments4.xml><?xml version="1.0" encoding="utf-8"?>
<comments xmlns="http://schemas.openxmlformats.org/spreadsheetml/2006/main">
  <authors>
    <author>Winiori</author>
  </authors>
  <commentList>
    <comment ref="J3" authorId="0">
      <text>
        <r>
          <rPr>
            <b/>
            <sz val="9"/>
            <rFont val="新細明體"/>
            <family val="1"/>
          </rPr>
          <t>Winiori:</t>
        </r>
        <r>
          <rPr>
            <sz val="9"/>
            <rFont val="新細明體"/>
            <family val="1"/>
          </rPr>
          <t xml:space="preserve">
請輸入三級用途別科目代碼
</t>
        </r>
      </text>
    </comment>
  </commentList>
</comments>
</file>

<file path=xl/sharedStrings.xml><?xml version="1.0" encoding="utf-8"?>
<sst xmlns="http://schemas.openxmlformats.org/spreadsheetml/2006/main" count="1084" uniqueCount="667">
  <si>
    <t>L30043</t>
  </si>
  <si>
    <t>兼任治療師服務身心障礙學生補助經費</t>
  </si>
  <si>
    <t>統一發票或收據是否有列明數量及單價，或由其他憑證提供(估價單或出貨單)?</t>
  </si>
  <si>
    <t>3.保管款申請退還(應檢附申請書及收入繳款書)。</t>
  </si>
  <si>
    <t>4.教科書請款(須檢附共同供應契約採購相關文件，如驗收紀錄、驗收證明書、結算明細表等)。</t>
  </si>
  <si>
    <t>5.兼代課鐘點費、課業輔導鐘點費、寒暑假學藝活動鐘點費(應檢附清冊及簽到表)。</t>
  </si>
  <si>
    <r>
      <t>6.屬於事前專案簽准案件，</t>
    </r>
    <r>
      <rPr>
        <b/>
        <sz val="12"/>
        <color indexed="10"/>
        <rFont val="標楷體"/>
        <family val="4"/>
      </rPr>
      <t>應檢附原簽或核定公文影本</t>
    </r>
    <r>
      <rPr>
        <sz val="12"/>
        <rFont val="標楷體"/>
        <family val="4"/>
      </rPr>
      <t>，如非涉採購之獎補助費(獎學金、學生競賽獎金等)</t>
    </r>
  </si>
  <si>
    <t>L20005</t>
  </si>
  <si>
    <t>支10 學年度第 學期教材影印費</t>
  </si>
  <si>
    <t>支10 學年度第 學期 年 班教材影印費    元，可否請核示。</t>
  </si>
  <si>
    <t>臺銀代收註冊午餐專戶</t>
  </si>
  <si>
    <t>畢業旅行費用</t>
  </si>
  <si>
    <r>
      <t>‎</t>
    </r>
    <r>
      <rPr>
        <sz val="12"/>
        <rFont val="標楷體"/>
        <family val="4"/>
      </rPr>
      <t>履約保證金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105年6年級畢業旅行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國益旅行社有限公司</t>
    </r>
  </si>
  <si>
    <t>國小戶外教學費</t>
  </si>
  <si>
    <t>校慶運動會經費</t>
  </si>
  <si>
    <t>游泳教學費用</t>
  </si>
  <si>
    <t>L20011</t>
  </si>
  <si>
    <t>L20012</t>
  </si>
  <si>
    <t>畢業露營費用</t>
  </si>
  <si>
    <t>本土語教師經費</t>
  </si>
  <si>
    <t>教育優先區經費</t>
  </si>
  <si>
    <t>L20036</t>
  </si>
  <si>
    <t>L20037</t>
  </si>
  <si>
    <t>L20038</t>
  </si>
  <si>
    <t>英語師資增置教師</t>
  </si>
  <si>
    <t>L20039</t>
  </si>
  <si>
    <t>增置幼兒園教保員經費</t>
  </si>
  <si>
    <t>L21001</t>
  </si>
  <si>
    <t>L21002</t>
  </si>
  <si>
    <t>幼兒園材料費</t>
  </si>
  <si>
    <t>L21003</t>
  </si>
  <si>
    <t>L21004</t>
  </si>
  <si>
    <t>L21005</t>
  </si>
  <si>
    <t>幼兒園活動費</t>
  </si>
  <si>
    <t>幼兒園點心費</t>
  </si>
  <si>
    <t>幼兒園課後照顧費</t>
  </si>
  <si>
    <t>L21006</t>
  </si>
  <si>
    <t>L21007</t>
  </si>
  <si>
    <t>L21008</t>
  </si>
  <si>
    <t>幼兒園戶外教學</t>
  </si>
  <si>
    <t>教保研習補助</t>
  </si>
  <si>
    <t>幼兒園原住民學費補助</t>
  </si>
  <si>
    <t>L21011</t>
  </si>
  <si>
    <t>L21012</t>
  </si>
  <si>
    <t>幼兒園充實學習區教材經費</t>
  </si>
  <si>
    <t>L21014</t>
  </si>
  <si>
    <t>L21013</t>
  </si>
  <si>
    <t>學雜費收入</t>
  </si>
  <si>
    <t>健康促進學校實施計畫</t>
  </si>
  <si>
    <t>L22001</t>
  </si>
  <si>
    <t>L22002</t>
  </si>
  <si>
    <t>L22003</t>
  </si>
  <si>
    <t>利息收入</t>
  </si>
  <si>
    <t>服務收入</t>
  </si>
  <si>
    <t>雜項收入</t>
  </si>
  <si>
    <t>L22004</t>
  </si>
  <si>
    <t>L23001</t>
  </si>
  <si>
    <t>羽球比賽補助經費</t>
  </si>
  <si>
    <t>L23002</t>
  </si>
  <si>
    <t>L23003</t>
  </si>
  <si>
    <t>基層選手訓練站經費</t>
  </si>
  <si>
    <t>水筆仔勵學獎學金</t>
  </si>
  <si>
    <t>L24001</t>
  </si>
  <si>
    <t>建物安全設備檢查經費</t>
  </si>
  <si>
    <t>發展重點體育培訓經費</t>
  </si>
  <si>
    <t>L30009</t>
  </si>
  <si>
    <t>羽球場工程計畫補助經費</t>
  </si>
  <si>
    <t>L30012</t>
  </si>
  <si>
    <t>體育比賽經費補助</t>
  </si>
  <si>
    <t>L30021</t>
  </si>
  <si>
    <t>竹山盃全國羽球分齡賽補助</t>
  </si>
  <si>
    <t>廣播系統更新計畫</t>
  </si>
  <si>
    <t>L30022</t>
  </si>
  <si>
    <t>補救教學實施方案經費</t>
  </si>
  <si>
    <t>L30024</t>
  </si>
  <si>
    <t>節能燈具計畫補助經費</t>
  </si>
  <si>
    <t>L30027</t>
  </si>
  <si>
    <t>特教巡迴班教師交通費</t>
  </si>
  <si>
    <t>身心障礙學生獎助學金</t>
  </si>
  <si>
    <t>L40118</t>
  </si>
  <si>
    <t>身心障礙學生教育代金</t>
  </si>
  <si>
    <t>L40119</t>
  </si>
  <si>
    <t>L40120</t>
  </si>
  <si>
    <t>特教專業策略聯盟經費</t>
  </si>
  <si>
    <t>精進教學子計畫一-教師學習社群</t>
  </si>
  <si>
    <t>教育部學產基金急難救助經費</t>
  </si>
  <si>
    <t>R20001</t>
  </si>
  <si>
    <t>強化校園安全防護工作計畫補助經費</t>
  </si>
  <si>
    <t>國際志工英語品格夏令營補助經費</t>
  </si>
  <si>
    <t>地震一般修繕補助經費</t>
  </si>
  <si>
    <t>履約保證金-國益旅行社-103/9/30</t>
  </si>
  <si>
    <t>二代健保補充保費</t>
  </si>
  <si>
    <r>
      <t xml:space="preserve">                                                        </t>
    </r>
    <r>
      <rPr>
        <sz val="12"/>
        <rFont val="標楷體"/>
        <family val="4"/>
      </rPr>
      <t xml:space="preserve">       已代墊</t>
    </r>
  </si>
  <si>
    <t>L30005</t>
  </si>
  <si>
    <t>充實及改善遊樂器材設備經費</t>
  </si>
  <si>
    <t>精進教學子計畫二</t>
  </si>
  <si>
    <t>L30006</t>
  </si>
  <si>
    <t>消防安全設備缺失改善經費</t>
  </si>
  <si>
    <t>L30013</t>
  </si>
  <si>
    <t>閱讀深耕計畫經費</t>
  </si>
  <si>
    <t>L21009</t>
  </si>
  <si>
    <t>幼兒園教學環境設備改善計畫</t>
  </si>
  <si>
    <t>L30017</t>
  </si>
  <si>
    <t>體育獎助金</t>
  </si>
  <si>
    <t>L30007</t>
  </si>
  <si>
    <t>推動國民中小學讀報教育實施計畫</t>
  </si>
  <si>
    <t>L30008</t>
  </si>
  <si>
    <t>教師專業發展評鑑計畫</t>
  </si>
  <si>
    <t>L60508</t>
  </si>
  <si>
    <t>特教宣導經費</t>
  </si>
  <si>
    <t>L30028</t>
  </si>
  <si>
    <t>代理(辦)費</t>
  </si>
  <si>
    <t>辦理午餐工作人員午餐等經費</t>
  </si>
  <si>
    <t>客台語教學支援人員交通費</t>
  </si>
  <si>
    <t>L30014</t>
  </si>
  <si>
    <t>特教班教學設備設施補助經費</t>
  </si>
  <si>
    <t>L30023</t>
  </si>
  <si>
    <t>薪資扣款</t>
  </si>
  <si>
    <r>
      <t>保固保證金-消防安全設備缺失改善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億南土木包工業-1041116</t>
    </r>
  </si>
  <si>
    <t>增置國小教師員額實施計畫(2688)經費</t>
  </si>
  <si>
    <t>L60405</t>
  </si>
  <si>
    <t>全民學區數位學習計畫</t>
  </si>
  <si>
    <t>L30029</t>
  </si>
  <si>
    <t>辦理教師資訊素養培訓經費</t>
  </si>
  <si>
    <t>L30018</t>
  </si>
  <si>
    <t>L30019</t>
  </si>
  <si>
    <t>L30020</t>
  </si>
  <si>
    <t>L30025</t>
  </si>
  <si>
    <t>L30026</t>
  </si>
  <si>
    <t>校校教學卓越發展扎根深耕計畫補助經費</t>
  </si>
  <si>
    <t>高爾夫球社團計畫補助經費</t>
  </si>
  <si>
    <t>L30040</t>
  </si>
  <si>
    <t>L30041</t>
  </si>
  <si>
    <t>L30042</t>
  </si>
  <si>
    <t>英語村經費</t>
  </si>
  <si>
    <t>紅外線感應電子圍牆設備補助經費</t>
  </si>
  <si>
    <t>校舍屋頂修繕補助經費</t>
  </si>
  <si>
    <t>L40606</t>
  </si>
  <si>
    <t>幼教學費計畫</t>
  </si>
  <si>
    <t>身心障礙學生交通補助</t>
  </si>
  <si>
    <t>高爾夫球運動擊準競賽補助經費</t>
  </si>
  <si>
    <t>精進教學子計畫一-含本校及全市性研習</t>
  </si>
  <si>
    <t>L30010</t>
  </si>
  <si>
    <t>L30011</t>
  </si>
  <si>
    <t>L30030</t>
  </si>
  <si>
    <t>L21015</t>
  </si>
  <si>
    <t>幼兒園輔導計畫</t>
  </si>
  <si>
    <t>L21016</t>
  </si>
  <si>
    <t>地震緊急修繕經費</t>
  </si>
  <si>
    <t>幼兒園寒暑假育樂營</t>
  </si>
  <si>
    <t>改善及充實教學環境設備經費</t>
  </si>
  <si>
    <t>運動服及餐具費用</t>
  </si>
  <si>
    <t>幼兒園雜費</t>
  </si>
  <si>
    <t>幼兒園親子活動經費</t>
  </si>
  <si>
    <t>原 始 憑 證 黏 存 單</t>
  </si>
  <si>
    <t>簽 證 編 號：</t>
  </si>
  <si>
    <t>傳票(付款憑單)編號：</t>
  </si>
  <si>
    <t>黏貼單據</t>
  </si>
  <si>
    <t>張</t>
  </si>
  <si>
    <t>憑 證 編 號</t>
  </si>
  <si>
    <t>預  算  年  度</t>
  </si>
  <si>
    <t>金       額</t>
  </si>
  <si>
    <t>用  途  說  明</t>
  </si>
  <si>
    <t>保全費用、租用服裝</t>
  </si>
  <si>
    <t>預  算  科  目</t>
  </si>
  <si>
    <t>第     號</t>
  </si>
  <si>
    <t>各校經常門分支計畫</t>
  </si>
  <si>
    <t>用人費用</t>
  </si>
  <si>
    <t>經  辦  單  位</t>
  </si>
  <si>
    <t>會     辦</t>
  </si>
  <si>
    <t>會  計  單  位</t>
  </si>
  <si>
    <t>基 金 主 持 人</t>
  </si>
  <si>
    <t>點驗人</t>
  </si>
  <si>
    <t>經手人</t>
  </si>
  <si>
    <t>保管人</t>
  </si>
  <si>
    <t>所得登記</t>
  </si>
  <si>
    <t>推  算</t>
  </si>
  <si>
    <t>主  管</t>
  </si>
  <si>
    <t>財物或軟  體登  記</t>
  </si>
  <si>
    <t>支出憑證(統一發票或普通收據)黏貼處(估價單等附件訂於背面)</t>
  </si>
  <si>
    <t>薪津入帳</t>
  </si>
  <si>
    <t>1.存入郵局或銀行員工薪津帳戶</t>
  </si>
  <si>
    <t>2.存入代理公庫代收款戶</t>
  </si>
  <si>
    <t>合計</t>
  </si>
  <si>
    <t>二三級用途別科目名稱</t>
  </si>
  <si>
    <t>正式員額薪資-職員薪金</t>
  </si>
  <si>
    <t>正式員額薪資-工員工資</t>
  </si>
  <si>
    <t>E10001</t>
  </si>
  <si>
    <t>E20001</t>
  </si>
  <si>
    <t>應付退休及離職金</t>
  </si>
  <si>
    <t>公提離職儲金-朱惠君</t>
  </si>
  <si>
    <t>自提離職儲金-朱惠君</t>
  </si>
  <si>
    <r>
      <t>福利費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分擔員工保險費</t>
    </r>
  </si>
  <si>
    <t>退休及卹償金-職員退休及離職金</t>
  </si>
  <si>
    <t>退休及卹償金-工員退休及離職金</t>
  </si>
  <si>
    <r>
      <t>教  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員</t>
    </r>
  </si>
  <si>
    <r>
      <t>工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友</t>
    </r>
  </si>
  <si>
    <t xml:space="preserve">         </t>
  </si>
  <si>
    <r>
      <t>小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</si>
  <si>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r>
      <t>合</t>
    </r>
    <r>
      <rPr>
        <b/>
        <sz val="12"/>
        <rFont val="Times New Roman"/>
        <family val="1"/>
      </rPr>
      <t xml:space="preserve">     </t>
    </r>
    <r>
      <rPr>
        <b/>
        <sz val="12"/>
        <rFont val="細明體"/>
        <family val="3"/>
      </rPr>
      <t>計</t>
    </r>
  </si>
  <si>
    <t>保險附表</t>
  </si>
  <si>
    <t>保費明細</t>
  </si>
  <si>
    <t>政府負擔</t>
  </si>
  <si>
    <t>自付</t>
  </si>
  <si>
    <t>小計</t>
  </si>
  <si>
    <t>金額</t>
  </si>
  <si>
    <t>健保費</t>
  </si>
  <si>
    <t>教 職 員</t>
  </si>
  <si>
    <t xml:space="preserve">                                              </t>
  </si>
  <si>
    <t xml:space="preserve">                                  </t>
  </si>
  <si>
    <r>
      <t>工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友</t>
    </r>
  </si>
  <si>
    <t>公保費</t>
  </si>
  <si>
    <t>教 職 員</t>
  </si>
  <si>
    <t>樂齡中心代間教育活動經費</t>
  </si>
  <si>
    <t>活動中心窗簾改善經費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</si>
  <si>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</si>
  <si>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勞保費</t>
  </si>
  <si>
    <t xml:space="preserve">                                                                                   </t>
  </si>
  <si>
    <t>退撫基金</t>
  </si>
  <si>
    <t xml:space="preserve"> </t>
  </si>
  <si>
    <t>代扣款項</t>
  </si>
  <si>
    <t>合計</t>
  </si>
  <si>
    <t>L30036</t>
  </si>
  <si>
    <t>L30037</t>
  </si>
  <si>
    <t>L30038</t>
  </si>
  <si>
    <t>L30039</t>
  </si>
  <si>
    <t>校園登革熱防疫經費</t>
  </si>
  <si>
    <t>備註：「職員退休及離職金」包含教職員按月提撥退休準備金、退休金、補償金、月退人員死亡月撫慰金、退休人員服務獎章獎勵金</t>
  </si>
  <si>
    <t>臺南市地方教育發展基金－臺南市新化區正新國民小學</t>
  </si>
  <si>
    <t>付104年6月份教職員工薪津</t>
  </si>
  <si>
    <t>幼兒園身心障礙幼兒家長教育補助經費</t>
  </si>
  <si>
    <t>L30031</t>
  </si>
  <si>
    <t>午餐廚房設備及設施改善計畫補助經費</t>
  </si>
  <si>
    <t>外籍及大陸配偶子女教育輔導計畫補助經費</t>
  </si>
  <si>
    <t>L21018</t>
  </si>
  <si>
    <t>語文競賽補助經費</t>
  </si>
  <si>
    <t>L60603</t>
  </si>
  <si>
    <t>幼兒教保券</t>
  </si>
  <si>
    <t>L30032</t>
  </si>
  <si>
    <t>耐震詳細評估經費</t>
  </si>
  <si>
    <t>L30033</t>
  </si>
  <si>
    <t>L40911</t>
  </si>
  <si>
    <t>推動家庭教育計畫-親職教育</t>
  </si>
  <si>
    <t>L21017</t>
  </si>
  <si>
    <t>自走式割草機採購經費</t>
  </si>
  <si>
    <t>R20002</t>
  </si>
  <si>
    <t>R20003</t>
  </si>
  <si>
    <t>L30034</t>
  </si>
  <si>
    <t>光纖100M升速網路電路費</t>
  </si>
  <si>
    <t>L30035</t>
  </si>
  <si>
    <t>教師節敬師禮券</t>
  </si>
  <si>
    <t>L40604</t>
  </si>
  <si>
    <t>L40603</t>
  </si>
  <si>
    <t>低收入戶暨寄養家庭幼兒教育補助</t>
  </si>
  <si>
    <t>中低收入戶幼童教育補助</t>
  </si>
  <si>
    <r>
      <t>保固保證金-幼兒園廁所整建工程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順禾土木包工業-1051109</t>
    </r>
  </si>
  <si>
    <r>
      <t>‎</t>
    </r>
    <r>
      <rPr>
        <sz val="12"/>
        <rFont val="標楷體"/>
        <family val="4"/>
      </rPr>
      <t>履約保證金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104年6年級畢業旅行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國益旅行社有限公司</t>
    </r>
  </si>
  <si>
    <t>核銷憑證注意事項</t>
  </si>
  <si>
    <t>R40009</t>
  </si>
  <si>
    <t>R40010</t>
  </si>
  <si>
    <r>
      <t>保固保證金-幼兒園步道整建工程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-萬全營造有限公司-1061127</t>
    </r>
  </si>
  <si>
    <t>項次</t>
  </si>
  <si>
    <t>摘要內容</t>
  </si>
  <si>
    <t xml:space="preserve">1.有關各機關學校自101年起執行資本門預算，包含預算編列於學校部分及本局資本門預算補助款，應請全數資本化(即列入財產帳)。
2.依據：
(1)縣(市)地方教育發展基金會計制度範本
    七十三、資產之入帳價值，依成本為標準。所謂成本包括下列事項：
(一)資產取得時之淨價。
(二)資產取得時之佣金、稅捐、法律費、登記費及其他因獲得使用權及所有權之一切合理必要支出。
(三)使資產達到可供使用狀態前所須支付之驗收、檢查、整理、安裝及試車等費用。
(四)資產運達原定使用地點前之運輸、保險、儲存及裝卸費用。
(五)自行建製資產所必需之直接成本及應分攤之間接成本、稅捐及其他至建造完成止所發生必要而合理之支出。
(六)在購建期間應予資本化之利息支出。
(七)增加原有資產未來價值或效能之支出。
(2)審計室審核意見：購建固定資產執行情形明細表本表，應該回歸預算面，若於固定資產資本門預算科目支用項目應符合列為財產定義，否則若屬物品應於經常門預算科目支用，或若不符資本化修繕亦應於經常門預算科目支用。
</t>
  </si>
  <si>
    <t>請注意送台南市政府之概算表是否屬於資本門支出</t>
  </si>
  <si>
    <t>處室</t>
  </si>
  <si>
    <t>全部</t>
  </si>
  <si>
    <t>總務</t>
  </si>
  <si>
    <t>統一發票或收據是否符合統一發票使用辦法規定，統編74806059是否有填寫?</t>
  </si>
  <si>
    <t>1.電子發票常忘記打統編請注意
2.單價/數量/統編/日期/店家專用章注意是否已填</t>
  </si>
  <si>
    <t>備註：本表適用情況：</t>
  </si>
  <si>
    <t>2.估驗款、分批付款(於第1期分批付款核銷時須檢附原始動支單或原簽影本，爾後各期請檢附上一期分批付款表影本)。</t>
  </si>
  <si>
    <t>27F</t>
  </si>
  <si>
    <t>員工自強活動費</t>
  </si>
  <si>
    <t>所得
登記</t>
  </si>
  <si>
    <t>主  管</t>
  </si>
  <si>
    <t>承  辦  單  位</t>
  </si>
  <si>
    <t>支出憑證(統一發票或普通收據)黏貼處</t>
  </si>
  <si>
    <t>5L100300152</t>
  </si>
  <si>
    <t>5L100300164</t>
  </si>
  <si>
    <t>5L10030018Y</t>
  </si>
  <si>
    <t>L30047</t>
  </si>
  <si>
    <t>颱風緊急修繕補助經費</t>
  </si>
  <si>
    <t>5L10040018Y</t>
  </si>
  <si>
    <t>5L100300161</t>
  </si>
  <si>
    <t>婚喪及生育補助、子女教育補助費(用最後面18Y表列印)</t>
  </si>
  <si>
    <t>退休人員子女教育補助費(用最後面18Y表列印)</t>
  </si>
  <si>
    <t>(用最後面18Y表列印)</t>
  </si>
  <si>
    <t>年撫卹金、一次撫卹金(用最後面18Y表列印)</t>
  </si>
  <si>
    <t>月退休人員三節慰問金(用最後面18Y表列印)</t>
  </si>
  <si>
    <t>月退休人員年終慰問金(用最後面18Y表列印)</t>
  </si>
  <si>
    <t>月退休人員月退休金、月撫慰金、服務獎章獎勵金(用最後面18Y表列印)</t>
  </si>
  <si>
    <t>休假補助(用最後面18Y表列印)</t>
  </si>
  <si>
    <t>26Y學生參加校外活動保險/交通導護義工險(用最後面18Y表列印)</t>
  </si>
  <si>
    <t>27D進用身心障礙人士、幼稚班臨時助理人員、特教車或偏遠交通車駕駛薪資、年終獎金、勞健保費、勞退準備金等(用最後面18Y表列印)</t>
  </si>
  <si>
    <t>購置金額未達1萬元之套裝軟體、系統軟體維護費(用最後面18Y表列印)</t>
  </si>
  <si>
    <t>測驗讀卡費(用最後面18Y表列印)</t>
  </si>
  <si>
    <t>學生獎品、社會教育經費、畢業典禮活動及運動會經費(除學生獎品外預算編列此科目，實支時依實際支出項目歸屬適當科目)(用最後面18Y表列印)</t>
  </si>
  <si>
    <t>其他福利費</t>
  </si>
  <si>
    <t>三級用途別</t>
  </si>
  <si>
    <t>一級用途別</t>
  </si>
  <si>
    <t>一級用途別</t>
  </si>
  <si>
    <t>1、請輸入學校名稱：</t>
  </si>
  <si>
    <t>2、經費所屬年度：</t>
  </si>
  <si>
    <t>各校經常門分支計畫</t>
  </si>
  <si>
    <t>每月教、職員薪津；原職員待遇、教師待遇、兼課鐘點費、長期代理教師薪資</t>
  </si>
  <si>
    <t>聘僱及兼職人員薪資</t>
  </si>
  <si>
    <t>約僱職員薪金</t>
  </si>
  <si>
    <t>每月約僱人員薪津；原職務代理人薪資、約僱人員薪資</t>
  </si>
  <si>
    <t>兼職人員酬金</t>
  </si>
  <si>
    <t>計畫名稱</t>
  </si>
  <si>
    <t>二、三級用途別</t>
  </si>
  <si>
    <t>學用品費</t>
  </si>
  <si>
    <t>超時工作報酬</t>
  </si>
  <si>
    <t>卹償金</t>
  </si>
  <si>
    <t>福利費</t>
  </si>
  <si>
    <t>傷病醫藥費</t>
  </si>
  <si>
    <t>體育活動費</t>
  </si>
  <si>
    <t>郵費</t>
  </si>
  <si>
    <t>電話費</t>
  </si>
  <si>
    <t>數據通信費</t>
  </si>
  <si>
    <t>光纖網路連線費、ADSL網路連線費、學校數據交換、網路通訊費用</t>
  </si>
  <si>
    <t>國內旅費</t>
  </si>
  <si>
    <t>貨物運費</t>
  </si>
  <si>
    <t>印刷及裝訂費</t>
  </si>
  <si>
    <t>土地改良物修護費</t>
  </si>
  <si>
    <t>一般房屋修護費</t>
  </si>
  <si>
    <t>其他資產修護費</t>
  </si>
  <si>
    <t>5L100400162</t>
  </si>
  <si>
    <t>一般房屋保險費</t>
  </si>
  <si>
    <t>交通及運輸設備保險費</t>
  </si>
  <si>
    <t>其他保險費</t>
  </si>
  <si>
    <t>佣金、匯費、經理費及手續費</t>
  </si>
  <si>
    <t>外包費</t>
  </si>
  <si>
    <t>講課鐘點、稿費、出席審查及查詢費</t>
  </si>
  <si>
    <t>委託考選訓練費</t>
  </si>
  <si>
    <t>試務甄選費</t>
  </si>
  <si>
    <t>電子計算機軟體服務費</t>
  </si>
  <si>
    <t>其他</t>
  </si>
  <si>
    <t>使用材料費</t>
  </si>
  <si>
    <t>辦公（事務）用品</t>
  </si>
  <si>
    <t>農業與園藝用品及環境美化費</t>
  </si>
  <si>
    <t>化學藥劑與實驗用品</t>
  </si>
  <si>
    <t>醫療用品(非醫療院所使用)</t>
  </si>
  <si>
    <t>什項設備租金</t>
  </si>
  <si>
    <t>購置機械及設備</t>
  </si>
  <si>
    <t>購置交通及運輸設備</t>
  </si>
  <si>
    <t>購置什項設備</t>
  </si>
  <si>
    <t>購置電腦軟體</t>
  </si>
  <si>
    <t>稅捐、規費(強制費)與繳庫</t>
  </si>
  <si>
    <t>行政規費與強制費</t>
  </si>
  <si>
    <t>汽車燃料使用費</t>
  </si>
  <si>
    <t>解繳公庫</t>
  </si>
  <si>
    <t>會費、捐助、補助、分攤、照護、救濟與交流活動費</t>
  </si>
  <si>
    <t>L30046</t>
  </si>
  <si>
    <t>實習學分費</t>
  </si>
  <si>
    <t>學術團體會費</t>
  </si>
  <si>
    <t>職業團體會費</t>
  </si>
  <si>
    <t>捐助、補助與獎助</t>
  </si>
  <si>
    <t>獎助學員生給與</t>
  </si>
  <si>
    <t>補貼(償)、獎勵、慰問、照護與救濟</t>
  </si>
  <si>
    <t>水環境守護志工補助經費</t>
  </si>
  <si>
    <t>慰問金、照護及濟助金</t>
  </si>
  <si>
    <t>短絀與賠償給付</t>
  </si>
  <si>
    <t>資產短絀</t>
  </si>
  <si>
    <t>凡資產出售、報廢、交換、盤點、評價、遺失等短絀屬之。</t>
  </si>
  <si>
    <t>加班費</t>
  </si>
  <si>
    <t>調整教師授課節數及導師費實施計畫(小教)補助經費</t>
  </si>
  <si>
    <t>教職員工公、勞、健保費等(含約聘僱人員)</t>
  </si>
  <si>
    <t>電費</t>
  </si>
  <si>
    <t>煤氣、瓦斯費</t>
  </si>
  <si>
    <t>郵資</t>
  </si>
  <si>
    <t>報章什誌、圖書</t>
  </si>
  <si>
    <t>學生實習實驗用品等</t>
  </si>
  <si>
    <t>健康中心醫療保健用品</t>
  </si>
  <si>
    <t>L30045</t>
  </si>
  <si>
    <t>購置金額1萬元以上且使用年限兩年以上之電腦軟體</t>
  </si>
  <si>
    <t>童軍、體育等相關團體會費</t>
  </si>
  <si>
    <t>護理師、營養師公會會費</t>
  </si>
  <si>
    <t>未足額進用殘障人員差額補助費</t>
  </si>
  <si>
    <t>每月代課鐘點費、補校鐘點費、補校兼職工作補助費、補校導師費、短期代課教師薪資</t>
  </si>
  <si>
    <t>退休及卹償金</t>
  </si>
  <si>
    <t>職員退休及離職金</t>
  </si>
  <si>
    <t>工友按月提撥退休準備金、退職金</t>
  </si>
  <si>
    <t>提繳費</t>
  </si>
  <si>
    <t>氣體費</t>
  </si>
  <si>
    <t>電話費</t>
  </si>
  <si>
    <t>L30049</t>
  </si>
  <si>
    <t>公物之運輸、裝卸等所需費用</t>
  </si>
  <si>
    <t>各項資料、考券印刷及裝訂費</t>
  </si>
  <si>
    <t>業務宣導費</t>
  </si>
  <si>
    <t>招生宣導業務費</t>
  </si>
  <si>
    <t>操場等土地改良物、操場、田徑場、圍牆、球場、停車場、擋土牆等修護</t>
  </si>
  <si>
    <t>辦公房屋等建物、體育館、演藝廳、教室、廁所等修繕</t>
  </si>
  <si>
    <t>其他建築修護費</t>
  </si>
  <si>
    <t>高壓變電室、大門、游泳池、水塔等處修繕</t>
  </si>
  <si>
    <t>機械及設備修護費</t>
  </si>
  <si>
    <t>電梯、學生宿舍鍋爐、電腦及其週邊設備維修</t>
  </si>
  <si>
    <t>交通及運輸設備修護費</t>
  </si>
  <si>
    <t>什項設備修護費</t>
  </si>
  <si>
    <t>公務車、廣播系統電信電視廣播設備、通訊設備等保養維修費</t>
  </si>
  <si>
    <t>樂器、消防設備、飲水機、油印機、圖書等什項設備之保養、維修費</t>
  </si>
  <si>
    <t>車輛乘客險、車輛第三人責任險</t>
  </si>
  <si>
    <t>一般服務費</t>
  </si>
  <si>
    <t>匯款匯費、手續費</t>
  </si>
  <si>
    <t>計時與計件人員酬金</t>
  </si>
  <si>
    <t>專題演講費、講授鐘點費、稿費、出席審查及查詢費</t>
  </si>
  <si>
    <t>委託檢驗(定)試驗認證費</t>
  </si>
  <si>
    <t>教育訓練費(如採購人員及防火人員等訓練費)</t>
  </si>
  <si>
    <t>各項考試、甄選、招生等工作一切費用</t>
  </si>
  <si>
    <t>28A</t>
  </si>
  <si>
    <t>28Y</t>
  </si>
  <si>
    <t>機關首長特別費</t>
  </si>
  <si>
    <t>燃料</t>
  </si>
  <si>
    <t>用品消耗</t>
  </si>
  <si>
    <t>報章什誌</t>
  </si>
  <si>
    <t>參加校外活動租用車輛費用</t>
  </si>
  <si>
    <t>便當及茶水費等</t>
  </si>
  <si>
    <t>車租</t>
  </si>
  <si>
    <t>影印機及油印機等租金</t>
  </si>
  <si>
    <t>購置固定資產</t>
  </si>
  <si>
    <t>購置機械及設備</t>
  </si>
  <si>
    <t>憑證編號</t>
  </si>
  <si>
    <t>預  算  科  目</t>
  </si>
  <si>
    <t>支出事由〈用途說明〉及辦法</t>
  </si>
  <si>
    <t>承   辦   單   位</t>
  </si>
  <si>
    <t>承辦人</t>
  </si>
  <si>
    <t>主  任</t>
  </si>
  <si>
    <t>繳庫</t>
  </si>
  <si>
    <t>會費、捐助、補助、分攤、照護、救濟與交流活動費</t>
  </si>
  <si>
    <t>競賽及交流活動費</t>
  </si>
  <si>
    <t>技能競賽</t>
  </si>
  <si>
    <t>請購單、動支單、憑證黏貼單等地方教育發展基金預算科目代號</t>
  </si>
  <si>
    <t>代號</t>
  </si>
  <si>
    <t>二級用途別</t>
  </si>
  <si>
    <t>備註</t>
  </si>
  <si>
    <t>學生參加各項競賽及活動之交通、膳宿、報名費等相關費用</t>
  </si>
  <si>
    <t>各項短絀</t>
  </si>
  <si>
    <t>其他</t>
  </si>
  <si>
    <t>其他支出</t>
  </si>
  <si>
    <t>72Y</t>
  </si>
  <si>
    <t>用人費用</t>
  </si>
  <si>
    <t>正式員額薪資</t>
  </si>
  <si>
    <t>工員工資</t>
  </si>
  <si>
    <t>每月工友薪津</t>
  </si>
  <si>
    <t>補校工友加班費、不休假加班費、</t>
  </si>
  <si>
    <t>值班費</t>
  </si>
  <si>
    <t>獎        金</t>
  </si>
  <si>
    <t>考績獎金</t>
  </si>
  <si>
    <t>年終獎金</t>
  </si>
  <si>
    <t>工員退休及離職金</t>
  </si>
  <si>
    <t>年撫卹金或一次撫卹金</t>
  </si>
  <si>
    <t>公務人員健康檢查費(40歲以上每年3500元)</t>
  </si>
  <si>
    <t>18Y</t>
  </si>
  <si>
    <t>其他福利費</t>
  </si>
  <si>
    <t>提繳工資墊償費用</t>
  </si>
  <si>
    <t>勞保工資墊償基金</t>
  </si>
  <si>
    <t>服務費用</t>
  </si>
  <si>
    <t>水電費</t>
  </si>
  <si>
    <t>工作場所電費</t>
  </si>
  <si>
    <t>郵電費</t>
  </si>
  <si>
    <t>旅運費</t>
  </si>
  <si>
    <t>差旅費</t>
  </si>
  <si>
    <t>印刷裝訂及廣告費</t>
  </si>
  <si>
    <t>修理保養及保固費</t>
  </si>
  <si>
    <t>保險費</t>
  </si>
  <si>
    <t>教室及辦公廳舍火險</t>
  </si>
  <si>
    <t>26Y</t>
  </si>
  <si>
    <t>27D</t>
  </si>
  <si>
    <t>專業服務費</t>
  </si>
  <si>
    <t>消防及建物安檢費簽證及申報費、高低壓供電電氣技工維護費</t>
  </si>
  <si>
    <t>公共關係費</t>
  </si>
  <si>
    <t>材料及用品費</t>
  </si>
  <si>
    <t>割草機用油、鍋爐用燃料、交通車(公務車)油料費</t>
  </si>
  <si>
    <t>辦公用及教學用之消耗品及非消耗品、特教班教材編輯費、補校辦公費</t>
  </si>
  <si>
    <t>綠美化環境費用、環境整潔用清潔衛生用品</t>
  </si>
  <si>
    <t>食品</t>
  </si>
  <si>
    <t>32Y</t>
  </si>
  <si>
    <t>租金、償債與利息</t>
  </si>
  <si>
    <t>交通及運輸設備租金</t>
  </si>
  <si>
    <t>購建固定資產、無形資產及長期投資</t>
  </si>
  <si>
    <t>由學校編列執行之交通及運輸設備</t>
  </si>
  <si>
    <t>購置無形資產</t>
  </si>
  <si>
    <t>規費</t>
  </si>
  <si>
    <t>地籍圖等行政規費、公務車輛檢驗費</t>
  </si>
  <si>
    <t>會費</t>
  </si>
  <si>
    <t>對學生各項活動比賽獎助學金、李園分班學生交通費補助、資源回收獎勵金</t>
  </si>
  <si>
    <t>91Y</t>
  </si>
  <si>
    <t>3、請參照選擇預算(右表)或代辦經費(下表)代號於各表格輸入代碼：</t>
  </si>
  <si>
    <t>職員薪金</t>
  </si>
  <si>
    <t>職員薪金</t>
  </si>
  <si>
    <t>各校經常門分支計畫</t>
  </si>
  <si>
    <t>教職員按月提撥退休準備金、退休金、補償金、月退人員死亡月撫慰金、退休人員服務獎章獎勵金</t>
  </si>
  <si>
    <t>基 金 主 持 人</t>
  </si>
  <si>
    <r>
      <t xml:space="preserve">   用 途 說 明    </t>
    </r>
    <r>
      <rPr>
        <sz val="10"/>
        <rFont val="標楷體"/>
        <family val="4"/>
      </rPr>
      <t>〈由請示單位詳填〉</t>
    </r>
  </si>
  <si>
    <t>會      辦</t>
  </si>
  <si>
    <t>會  計  單  位</t>
  </si>
  <si>
    <t>簽 證 編 號：</t>
  </si>
  <si>
    <t>黏貼單據       張</t>
  </si>
  <si>
    <t xml:space="preserve">傳票(付款憑單)編號：         </t>
  </si>
  <si>
    <t>L10003</t>
  </si>
  <si>
    <t>L10004</t>
  </si>
  <si>
    <t>L10005</t>
  </si>
  <si>
    <t>L10006</t>
  </si>
  <si>
    <t>L10007</t>
  </si>
  <si>
    <t>L10008</t>
  </si>
  <si>
    <t>L10009</t>
  </si>
  <si>
    <t>L10010</t>
  </si>
  <si>
    <t>L10011</t>
  </si>
  <si>
    <t>L10012</t>
  </si>
  <si>
    <t>L10013</t>
  </si>
  <si>
    <t>L10014</t>
  </si>
  <si>
    <t>L10015</t>
  </si>
  <si>
    <t>L10016</t>
  </si>
  <si>
    <t>L10017</t>
  </si>
  <si>
    <t>L10018</t>
  </si>
  <si>
    <t>L10019</t>
  </si>
  <si>
    <t>L10020</t>
  </si>
  <si>
    <t>L20002</t>
  </si>
  <si>
    <t>L20003</t>
  </si>
  <si>
    <t>L20004</t>
  </si>
  <si>
    <t>L20005</t>
  </si>
  <si>
    <t>L20006</t>
  </si>
  <si>
    <t>L20007</t>
  </si>
  <si>
    <t>L20008</t>
  </si>
  <si>
    <t>L30048</t>
  </si>
  <si>
    <t>正心樓耐震補強工程經費</t>
  </si>
  <si>
    <t>L20009</t>
  </si>
  <si>
    <t>L20016</t>
  </si>
  <si>
    <t>L20017</t>
  </si>
  <si>
    <t>L20018</t>
  </si>
  <si>
    <t>L20019</t>
  </si>
  <si>
    <t>L20020</t>
  </si>
  <si>
    <t>L30002</t>
  </si>
  <si>
    <t>L30003</t>
  </si>
  <si>
    <t>L30004</t>
  </si>
  <si>
    <t>代收、代辦、保管款等科目</t>
  </si>
  <si>
    <t>金      額</t>
  </si>
  <si>
    <t>會  計  單  位</t>
  </si>
  <si>
    <t xml:space="preserve">基  金  主  持  人  </t>
  </si>
  <si>
    <t>費用動支請示單</t>
  </si>
  <si>
    <t>金額：</t>
  </si>
  <si>
    <t>元整</t>
  </si>
  <si>
    <t>各處室之代辦經費科目可自行刪除(Del),新增請依會計室所給予之名稱自行輸入↓.</t>
  </si>
  <si>
    <t>請詳閱說明，第1次使用請於白底區內依貴校資料輸入更新後，直接到要使用之表單各欄位輸入代碼((請購單在D3，動支請示單在E3，黏貼單在F5輸入三級用途別科目代號，自動帶出科目；各支付款項請參閱R4-R75各欄對照M4-M75代碼)及該表各欄需輸入之明細資料後列印相關所需表單。(L40001-L6000*係教育局管控項目依教育局公文代碼設置輸入並列管經費)其餘各款可參考「請購單操作列印步驟說明」</t>
  </si>
  <si>
    <t>L30044</t>
  </si>
  <si>
    <t>西拉雅語開課經費</t>
  </si>
  <si>
    <t>由學校編列執行之其他設備</t>
  </si>
  <si>
    <t>稅捐、規費(強制費)與繳庫</t>
  </si>
  <si>
    <t>由學校編列執行之其他設備無形資產</t>
  </si>
  <si>
    <t>購建固定資產、無形資產及長期投資</t>
  </si>
  <si>
    <t>購置交通及運輸設備</t>
  </si>
  <si>
    <t>由學校編列執行之機械及設備</t>
  </si>
  <si>
    <t>水費</t>
  </si>
  <si>
    <t>工作場所水費</t>
  </si>
  <si>
    <t>分擔員工保險費</t>
  </si>
  <si>
    <t>年終獎金教職員工年終獎金、約聘僱人員年終獎金、(含12月曾在職之代理教師及按日支薪之代課老師年終獎金)、</t>
  </si>
  <si>
    <t>用人費用</t>
  </si>
  <si>
    <t>調整待遇及其他經費</t>
  </si>
  <si>
    <t>教職員退休及撫卹給付</t>
  </si>
  <si>
    <t>L10001</t>
  </si>
  <si>
    <t>應付代收款</t>
  </si>
  <si>
    <t>公保費</t>
  </si>
  <si>
    <t>L10002</t>
  </si>
  <si>
    <t>健保費-公保人員</t>
  </si>
  <si>
    <t>健保費-勞保人員</t>
  </si>
  <si>
    <t>勞保費</t>
  </si>
  <si>
    <t>退休準備金</t>
  </si>
  <si>
    <t>代扣所得稅</t>
  </si>
  <si>
    <t>教科書費</t>
  </si>
  <si>
    <t>仁愛基金</t>
  </si>
  <si>
    <t>班級費</t>
  </si>
  <si>
    <t>營養午餐費</t>
  </si>
  <si>
    <t>教育儲蓄戶</t>
  </si>
  <si>
    <t>畢業紀念冊</t>
  </si>
  <si>
    <t>家長會費</t>
  </si>
  <si>
    <t>平安保險費</t>
  </si>
  <si>
    <t>零用金</t>
  </si>
  <si>
    <t>退撫基金</t>
  </si>
  <si>
    <t>L20001</t>
  </si>
  <si>
    <t>臺南市新化區正新國民小學</t>
  </si>
  <si>
    <t>齲齒防治費</t>
  </si>
  <si>
    <t>課後托育費</t>
  </si>
  <si>
    <t>代收午餐費</t>
  </si>
  <si>
    <t>捐贈圖書款</t>
  </si>
  <si>
    <t>L20010</t>
  </si>
  <si>
    <t>L20013</t>
  </si>
  <si>
    <t>L20014</t>
  </si>
  <si>
    <t>L20015</t>
  </si>
  <si>
    <t>各界捐助款項</t>
  </si>
  <si>
    <t>富邦慈善基金</t>
  </si>
  <si>
    <t>獎學金專戶(黃立委)</t>
  </si>
  <si>
    <t>L20021</t>
  </si>
  <si>
    <t>水電費補助</t>
  </si>
  <si>
    <t>L20022</t>
  </si>
  <si>
    <t>L20023</t>
  </si>
  <si>
    <t>L20024</t>
  </si>
  <si>
    <t>L20025</t>
  </si>
  <si>
    <t>L20026</t>
  </si>
  <si>
    <t>L20027</t>
  </si>
  <si>
    <t>L20028</t>
  </si>
  <si>
    <t>L20029</t>
  </si>
  <si>
    <t>L20030</t>
  </si>
  <si>
    <t>L20031</t>
  </si>
  <si>
    <t>L20032</t>
  </si>
  <si>
    <t>L20033</t>
  </si>
  <si>
    <t>L20034</t>
  </si>
  <si>
    <t>L20035</t>
  </si>
  <si>
    <t>手續費</t>
  </si>
  <si>
    <t>樂齡學習中心</t>
  </si>
  <si>
    <t>原住民教師鐘點</t>
  </si>
  <si>
    <t>L30001</t>
  </si>
  <si>
    <t>L30016</t>
  </si>
  <si>
    <t>清寒助學金</t>
  </si>
  <si>
    <t>L30015</t>
  </si>
  <si>
    <t>L40017</t>
  </si>
  <si>
    <t>L40020</t>
  </si>
  <si>
    <t>L40053</t>
  </si>
  <si>
    <t>L40101</t>
  </si>
  <si>
    <t>L40106</t>
  </si>
  <si>
    <t>L40108</t>
  </si>
  <si>
    <t>L40117</t>
  </si>
  <si>
    <t>L40202</t>
  </si>
  <si>
    <t>L40203</t>
  </si>
  <si>
    <t>L40207</t>
  </si>
  <si>
    <t>L40210</t>
  </si>
  <si>
    <t>L40219</t>
  </si>
  <si>
    <t>L40700</t>
  </si>
  <si>
    <t>L40701</t>
  </si>
  <si>
    <t>L40707</t>
  </si>
  <si>
    <t>L40850</t>
  </si>
  <si>
    <t>L40913</t>
  </si>
  <si>
    <t>L50301</t>
  </si>
  <si>
    <t>L60113</t>
  </si>
  <si>
    <t>L60115</t>
  </si>
  <si>
    <t>原住民子女學用助學金</t>
  </si>
  <si>
    <t>L60126</t>
  </si>
  <si>
    <t>L60208</t>
  </si>
  <si>
    <t>L60308</t>
  </si>
  <si>
    <t>L60326</t>
  </si>
  <si>
    <t>L60408</t>
  </si>
  <si>
    <t>資深優良教師獎勵金</t>
  </si>
  <si>
    <t>L60411</t>
  </si>
  <si>
    <t>推展傳統藝術教育</t>
  </si>
  <si>
    <t>L60417</t>
  </si>
  <si>
    <t>L60500</t>
  </si>
  <si>
    <t>L60505</t>
  </si>
  <si>
    <t>L60755</t>
  </si>
  <si>
    <t>R40001</t>
  </si>
  <si>
    <t>存入保證金</t>
  </si>
  <si>
    <t>R40002</t>
  </si>
  <si>
    <t>R40003</t>
  </si>
  <si>
    <t>R40004</t>
  </si>
  <si>
    <t>R40005</t>
  </si>
  <si>
    <t>R40006</t>
  </si>
  <si>
    <t>R40007</t>
  </si>
  <si>
    <t>R40008</t>
  </si>
  <si>
    <t>保固金-圖書資源及改善設施-上發土木-102/4/6</t>
  </si>
  <si>
    <t>保固金-綜合球場修繕-和晟營造-100/12/15</t>
  </si>
  <si>
    <t>保固金-羽球PU修繕-和晟營造-100/12/21</t>
  </si>
  <si>
    <t>1.例行性支出：如公保、退撫基金及勞健保費等。</t>
  </si>
  <si>
    <t>E10002</t>
  </si>
  <si>
    <t>E20002</t>
  </si>
  <si>
    <t>公提離職儲金-歐美利</t>
  </si>
  <si>
    <t>自提離職儲金-歐美利</t>
  </si>
  <si>
    <t>5L100300747</t>
  </si>
  <si>
    <t>慰問金、照護及濟助金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</si>
</sst>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$-404]ggge&quot;年&quot;m&quot;月&quot;d&quot;日&quot;;@"/>
    <numFmt numFmtId="179" formatCode="[&lt;=99999999]####\-####;\(0#\)\ ####\-####"/>
    <numFmt numFmtId="180" formatCode="[$-404]e&quot;年&quot;m&quot;月&quot;d&quot;日&quot;;@"/>
    <numFmt numFmtId="181" formatCode="m&quot;月&quot;d&quot;日&quot;;@"/>
    <numFmt numFmtId="182" formatCode="[$-404]gge&quot;年&quot;m&quot;月&quot;d&quot;日&quot;;@"/>
    <numFmt numFmtId="183" formatCode="#,##0_ 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;[Red]\-#,##0\ "/>
    <numFmt numFmtId="189" formatCode="0_ ;[Red]\-0\ "/>
    <numFmt numFmtId="190" formatCode="#,##0_);[Red]\(#,##0\)"/>
    <numFmt numFmtId="191" formatCode="0_);[Red]\(0\)"/>
    <numFmt numFmtId="192" formatCode="_-[$$-404]* #,##0.00_-;\-[$$-404]* #,##0.00_-;_-[$$-404]* &quot;-&quot;??_-;_-@_-"/>
    <numFmt numFmtId="193" formatCode="[DBNum2][$-404]General"/>
    <numFmt numFmtId="194" formatCode="_-&quot;NT$&quot;* #,##0.00_ ;_-&quot;NT$&quot;* \-#,##0.00\ ;_-&quot;NT$&quot;* &quot;-&quot;??_ ;_-@_ "/>
    <numFmt numFmtId="195" formatCode="_-&quot;NT$&quot;* #,##0.0_ ;_-&quot;NT$&quot;* \-#,##0.0\ ;_-&quot;NT$&quot;* &quot;-&quot;?_ ;_-@_ "/>
    <numFmt numFmtId="196" formatCode="_-&quot;NT$&quot;* #,##0_ ;_-&quot;NT$&quot;* \-#,##0\ ;_-&quot;NT$&quot;* &quot;-&quot;_ ;_-@_ "/>
    <numFmt numFmtId="197" formatCode="#,##0.00_ ;[Red]\-#,##0.00\ "/>
    <numFmt numFmtId="198" formatCode="&quot;$&quot;#,##0_);[Red]\(&quot;$&quot;#,##0\)"/>
    <numFmt numFmtId="199" formatCode="\-\-\-\-\-_-&quot;NT$&quot;* #,##0_ ;_-&quot;NT$&quot;* \-#,##0\ ;_-&quot;NT$&quot;* &quot;-&quot;_ ;_-@_ "/>
    <numFmt numFmtId="200" formatCode="&quot;NT$&quot;#,##0.00;[Red]\-&quot;NT$&quot;#,##0.00"/>
    <numFmt numFmtId="201" formatCode="&quot;NT$&quot;#,##0;[Red]\-&quot;NT$&quot;#,##0"/>
    <numFmt numFmtId="202" formatCode="&quot;NT$&quot;#,##0"/>
    <numFmt numFmtId="203" formatCode="&quot;NT$&quot;&quot;$&quot;#,##0"/>
    <numFmt numFmtId="204" formatCode="_-&quot;NT$&quot;&quot;$&quot;* #,##0.00_ ;_-&quot;NT$&quot;&quot;$&quot;* \-#,##0.00\ ;_-&quot;NT$&quot;&quot;$&quot;* &quot;-&quot;??_ ;_-@_ "/>
    <numFmt numFmtId="205" formatCode="[$-404]AM/PM\ hh:mm:ss"/>
    <numFmt numFmtId="206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22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13"/>
      <name val="新細明體"/>
      <family val="1"/>
    </font>
    <font>
      <sz val="24"/>
      <name val="標楷體"/>
      <family val="4"/>
    </font>
    <font>
      <sz val="24"/>
      <name val="新細明體"/>
      <family val="1"/>
    </font>
    <font>
      <sz val="12"/>
      <color indexed="8"/>
      <name val="標楷體"/>
      <family val="4"/>
    </font>
    <font>
      <sz val="10"/>
      <name val="Helv"/>
      <family val="2"/>
    </font>
    <font>
      <sz val="10"/>
      <color indexed="10"/>
      <name val="標楷體"/>
      <family val="4"/>
    </font>
    <font>
      <b/>
      <sz val="10"/>
      <name val="標楷體"/>
      <family val="4"/>
    </font>
    <font>
      <sz val="10"/>
      <color indexed="12"/>
      <name val="標楷體"/>
      <family val="4"/>
    </font>
    <font>
      <sz val="10"/>
      <name val="新細明體"/>
      <family val="1"/>
    </font>
    <font>
      <sz val="10"/>
      <color indexed="8"/>
      <name val="標楷體"/>
      <family val="4"/>
    </font>
    <font>
      <b/>
      <sz val="10"/>
      <color indexed="10"/>
      <name val="標楷體"/>
      <family val="4"/>
    </font>
    <font>
      <b/>
      <sz val="12"/>
      <color indexed="10"/>
      <name val="標楷體"/>
      <family val="4"/>
    </font>
    <font>
      <sz val="12"/>
      <name val="Times New Roman"/>
      <family val="1"/>
    </font>
    <font>
      <u val="single"/>
      <sz val="20"/>
      <name val="標楷體"/>
      <family val="4"/>
    </font>
    <font>
      <sz val="9"/>
      <name val="細明體"/>
      <family val="3"/>
    </font>
    <font>
      <u val="single"/>
      <sz val="20"/>
      <name val="新細明體"/>
      <family val="1"/>
    </font>
    <font>
      <sz val="20"/>
      <name val="新細明體"/>
      <family val="1"/>
    </font>
    <font>
      <u val="single"/>
      <sz val="16"/>
      <name val="標楷體"/>
      <family val="4"/>
    </font>
    <font>
      <u val="single"/>
      <sz val="16"/>
      <name val="新細明體"/>
      <family val="1"/>
    </font>
    <font>
      <b/>
      <sz val="11"/>
      <name val="標楷體"/>
      <family val="4"/>
    </font>
    <font>
      <sz val="9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2"/>
      <color indexed="12"/>
      <name val="Times New Roman"/>
      <family val="1"/>
    </font>
    <font>
      <b/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2"/>
      <name val="Verdana"/>
      <family val="2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51" fillId="0" borderId="1" applyNumberFormat="0" applyFill="0" applyAlignment="0" applyProtection="0"/>
    <xf numFmtId="0" fontId="52" fillId="4" borderId="0" applyNumberFormat="0" applyBorder="0" applyAlignment="0" applyProtection="0"/>
    <xf numFmtId="9" fontId="0" fillId="0" borderId="0" applyFont="0" applyFill="0" applyBorder="0" applyAlignment="0" applyProtection="0"/>
    <xf numFmtId="0" fontId="5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>
      <alignment/>
      <protection/>
    </xf>
    <xf numFmtId="0" fontId="60" fillId="7" borderId="2" applyNumberFormat="0" applyAlignment="0" applyProtection="0"/>
    <xf numFmtId="0" fontId="61" fillId="17" borderId="8" applyNumberFormat="0" applyAlignment="0" applyProtection="0"/>
    <xf numFmtId="0" fontId="62" fillId="23" borderId="9" applyNumberFormat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 horizontal="right" vertical="center"/>
      <protection/>
    </xf>
    <xf numFmtId="0" fontId="2" fillId="4" borderId="0" xfId="0" applyFont="1" applyFill="1" applyAlignment="1" applyProtection="1">
      <alignment vertical="center" textRotation="255"/>
      <protection/>
    </xf>
    <xf numFmtId="0" fontId="2" fillId="0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left"/>
    </xf>
    <xf numFmtId="0" fontId="2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0" fontId="25" fillId="0" borderId="12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2" fillId="0" borderId="12" xfId="33" applyFont="1" applyBorder="1" applyAlignment="1">
      <alignment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vertical="center" wrapText="1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7" xfId="33" applyFont="1" applyFill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5" fillId="0" borderId="19" xfId="33" applyFont="1" applyFill="1" applyBorder="1" applyAlignment="1">
      <alignment horizontal="left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5" fillId="0" borderId="18" xfId="33" applyFont="1" applyFill="1" applyBorder="1" applyAlignment="1">
      <alignment vertical="center" wrapText="1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2" xfId="33" applyFont="1" applyBorder="1" applyAlignment="1">
      <alignment horizontal="center" vertical="center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vertical="center" wrapText="1" readingOrder="1"/>
    </xf>
    <xf numFmtId="0" fontId="0" fillId="0" borderId="12" xfId="0" applyBorder="1" applyAlignment="1">
      <alignment horizontal="center" vertical="center" textRotation="255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5" fillId="4" borderId="20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/>
      <protection/>
    </xf>
    <xf numFmtId="0" fontId="2" fillId="25" borderId="20" xfId="0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/>
      <protection/>
    </xf>
    <xf numFmtId="41" fontId="5" fillId="4" borderId="0" xfId="0" applyNumberFormat="1" applyFont="1" applyFill="1" applyBorder="1" applyAlignment="1" applyProtection="1">
      <alignment vertical="center" shrinkToFit="1"/>
      <protection/>
    </xf>
    <xf numFmtId="41" fontId="0" fillId="4" borderId="0" xfId="0" applyNumberFormat="1" applyFill="1" applyBorder="1" applyAlignment="1" applyProtection="1">
      <alignment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 horizontal="left" vertical="center" wrapText="1"/>
    </xf>
    <xf numFmtId="41" fontId="2" fillId="0" borderId="12" xfId="0" applyNumberFormat="1" applyFont="1" applyFill="1" applyBorder="1" applyAlignment="1">
      <alignment horizontal="left" vertical="center" wrapText="1" shrinkToFit="1"/>
    </xf>
    <xf numFmtId="178" fontId="3" fillId="0" borderId="22" xfId="0" applyNumberFormat="1" applyFont="1" applyFill="1" applyBorder="1" applyAlignment="1">
      <alignment horizontal="distributed" vertical="distributed"/>
    </xf>
    <xf numFmtId="0" fontId="2" fillId="0" borderId="23" xfId="0" applyFont="1" applyFill="1" applyBorder="1" applyAlignment="1">
      <alignment horizontal="distributed" vertical="distributed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1" fontId="0" fillId="4" borderId="24" xfId="0" applyNumberFormat="1" applyFill="1" applyBorder="1" applyAlignment="1" applyProtection="1">
      <alignment shrinkToFit="1"/>
      <protection/>
    </xf>
    <xf numFmtId="41" fontId="5" fillId="4" borderId="12" xfId="0" applyNumberFormat="1" applyFont="1" applyFill="1" applyBorder="1" applyAlignment="1" applyProtection="1">
      <alignment vertical="center" shrinkToFit="1"/>
      <protection/>
    </xf>
    <xf numFmtId="0" fontId="18" fillId="0" borderId="12" xfId="34" applyFont="1" applyFill="1" applyBorder="1" applyAlignment="1">
      <alignment vertical="center"/>
      <protection/>
    </xf>
    <xf numFmtId="0" fontId="14" fillId="0" borderId="0" xfId="34" applyFont="1" applyFill="1">
      <alignment vertical="center"/>
      <protection/>
    </xf>
    <xf numFmtId="0" fontId="5" fillId="0" borderId="12" xfId="34" applyFont="1" applyFill="1" applyBorder="1" applyAlignment="1">
      <alignment horizontal="justify" vertical="center"/>
      <protection/>
    </xf>
    <xf numFmtId="0" fontId="5" fillId="0" borderId="0" xfId="34" applyFont="1" applyFill="1">
      <alignment vertical="center"/>
      <protection/>
    </xf>
    <xf numFmtId="0" fontId="5" fillId="0" borderId="12" xfId="34" applyFont="1" applyFill="1" applyBorder="1" applyAlignment="1">
      <alignment horizontal="center" vertical="center"/>
      <protection/>
    </xf>
    <xf numFmtId="0" fontId="5" fillId="0" borderId="12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horizontal="right" vertical="center"/>
      <protection/>
    </xf>
    <xf numFmtId="0" fontId="5" fillId="0" borderId="12" xfId="34" applyFont="1" applyFill="1" applyBorder="1" applyAlignment="1">
      <alignment horizontal="left" vertical="center"/>
      <protection/>
    </xf>
    <xf numFmtId="0" fontId="5" fillId="0" borderId="0" xfId="34" applyFont="1" applyFill="1" applyAlignment="1">
      <alignment vertical="center"/>
      <protection/>
    </xf>
    <xf numFmtId="0" fontId="5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vertical="center" wrapText="1"/>
      <protection/>
    </xf>
    <xf numFmtId="0" fontId="4" fillId="0" borderId="12" xfId="34" applyFont="1" applyFill="1" applyBorder="1" applyAlignment="1">
      <alignment horizontal="justify" vertical="center" wrapText="1"/>
      <protection/>
    </xf>
    <xf numFmtId="0" fontId="29" fillId="0" borderId="12" xfId="34" applyFont="1" applyFill="1" applyBorder="1" applyAlignment="1">
      <alignment vertical="center" wrapText="1"/>
      <protection/>
    </xf>
    <xf numFmtId="0" fontId="29" fillId="0" borderId="12" xfId="34" applyFont="1" applyFill="1" applyBorder="1" applyAlignment="1">
      <alignment horizontal="justify" vertical="center" wrapText="1"/>
      <protection/>
    </xf>
    <xf numFmtId="0" fontId="4" fillId="0" borderId="0" xfId="34" applyFont="1" applyFill="1" applyAlignment="1">
      <alignment vertical="center" wrapText="1"/>
      <protection/>
    </xf>
    <xf numFmtId="0" fontId="4" fillId="0" borderId="12" xfId="34" applyFont="1" applyFill="1" applyBorder="1" applyAlignment="1">
      <alignment horizontal="left" vertical="center" wrapText="1" indent="1"/>
      <protection/>
    </xf>
    <xf numFmtId="0" fontId="27" fillId="0" borderId="12" xfId="34" applyFont="1" applyFill="1" applyBorder="1" applyAlignment="1">
      <alignment horizontal="left" vertical="center" wrapText="1" indent="1"/>
      <protection/>
    </xf>
    <xf numFmtId="0" fontId="31" fillId="0" borderId="12" xfId="34" applyFont="1" applyFill="1" applyBorder="1" applyAlignment="1">
      <alignment vertical="center" wrapText="1"/>
      <protection/>
    </xf>
    <xf numFmtId="0" fontId="4" fillId="0" borderId="12" xfId="34" applyFont="1" applyFill="1" applyBorder="1" applyAlignment="1">
      <alignment vertical="top" wrapText="1"/>
      <protection/>
    </xf>
    <xf numFmtId="0" fontId="28" fillId="0" borderId="12" xfId="34" applyFont="1" applyFill="1" applyBorder="1" applyAlignment="1">
      <alignment horizontal="left" vertical="center" wrapText="1" indent="1"/>
      <protection/>
    </xf>
    <xf numFmtId="0" fontId="32" fillId="0" borderId="12" xfId="34" applyFont="1" applyFill="1" applyBorder="1" applyAlignment="1">
      <alignment horizontal="left" vertical="center" wrapText="1" indent="1"/>
      <protection/>
    </xf>
    <xf numFmtId="0" fontId="29" fillId="0" borderId="12" xfId="34" applyFont="1" applyFill="1" applyBorder="1" applyAlignment="1">
      <alignment horizontal="center" vertical="center" wrapText="1"/>
      <protection/>
    </xf>
    <xf numFmtId="0" fontId="30" fillId="0" borderId="12" xfId="34" applyFont="1" applyFill="1" applyBorder="1" applyAlignment="1">
      <alignment horizontal="center" vertical="center"/>
      <protection/>
    </xf>
    <xf numFmtId="0" fontId="4" fillId="0" borderId="0" xfId="34" applyFont="1" applyFill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/>
    </xf>
    <xf numFmtId="190" fontId="2" fillId="0" borderId="0" xfId="0" applyNumberFormat="1" applyFont="1" applyAlignment="1">
      <alignment horizontal="center" vertical="center"/>
    </xf>
    <xf numFmtId="190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90" fontId="1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90" fontId="5" fillId="0" borderId="1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90" fontId="4" fillId="0" borderId="25" xfId="0" applyNumberFormat="1" applyFont="1" applyBorder="1" applyAlignment="1">
      <alignment horizontal="right" vertical="center" wrapText="1"/>
    </xf>
    <xf numFmtId="41" fontId="41" fillId="0" borderId="25" xfId="0" applyNumberFormat="1" applyFont="1" applyBorder="1" applyAlignment="1">
      <alignment horizontal="right" vertical="center"/>
    </xf>
    <xf numFmtId="202" fontId="8" fillId="0" borderId="25" xfId="0" applyNumberFormat="1" applyFont="1" applyBorder="1" applyAlignment="1">
      <alignment horizontal="right" vertical="center"/>
    </xf>
    <xf numFmtId="190" fontId="2" fillId="0" borderId="2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readingOrder="1"/>
    </xf>
    <xf numFmtId="190" fontId="2" fillId="0" borderId="25" xfId="0" applyNumberFormat="1" applyFont="1" applyBorder="1" applyAlignment="1">
      <alignment horizontal="center" vertical="center"/>
    </xf>
    <xf numFmtId="190" fontId="2" fillId="0" borderId="12" xfId="0" applyNumberFormat="1" applyFont="1" applyBorder="1" applyAlignment="1">
      <alignment horizontal="center" vertical="center"/>
    </xf>
    <xf numFmtId="190" fontId="2" fillId="0" borderId="12" xfId="0" applyNumberFormat="1" applyFont="1" applyBorder="1" applyAlignment="1">
      <alignment horizontal="center" vertical="center" shrinkToFit="1"/>
    </xf>
    <xf numFmtId="190" fontId="2" fillId="0" borderId="12" xfId="0" applyNumberFormat="1" applyFont="1" applyBorder="1" applyAlignment="1">
      <alignment horizontal="center" vertical="center" wrapText="1" shrinkToFit="1"/>
    </xf>
    <xf numFmtId="190" fontId="34" fillId="16" borderId="12" xfId="0" applyNumberFormat="1" applyFont="1" applyFill="1" applyBorder="1" applyAlignment="1">
      <alignment horizontal="center" vertical="center" shrinkToFit="1"/>
    </xf>
    <xf numFmtId="190" fontId="34" fillId="0" borderId="12" xfId="0" applyNumberFormat="1" applyFont="1" applyBorder="1" applyAlignment="1">
      <alignment horizontal="center" vertical="center" shrinkToFit="1"/>
    </xf>
    <xf numFmtId="190" fontId="2" fillId="0" borderId="18" xfId="0" applyNumberFormat="1" applyFont="1" applyBorder="1" applyAlignment="1">
      <alignment horizontal="center" vertical="center"/>
    </xf>
    <xf numFmtId="190" fontId="3" fillId="0" borderId="12" xfId="0" applyNumberFormat="1" applyFont="1" applyBorder="1" applyAlignment="1">
      <alignment horizontal="center" vertical="center" shrinkToFit="1"/>
    </xf>
    <xf numFmtId="3" fontId="0" fillId="0" borderId="12" xfId="0" applyNumberFormat="1" applyFont="1" applyBorder="1" applyAlignment="1">
      <alignment horizontal="center" vertical="center"/>
    </xf>
    <xf numFmtId="190" fontId="34" fillId="0" borderId="12" xfId="0" applyNumberFormat="1" applyFont="1" applyBorder="1" applyAlignment="1">
      <alignment horizontal="center" vertical="center"/>
    </xf>
    <xf numFmtId="190" fontId="42" fillId="0" borderId="12" xfId="0" applyNumberFormat="1" applyFont="1" applyBorder="1" applyAlignment="1">
      <alignment horizontal="center" vertical="center" shrinkToFit="1"/>
    </xf>
    <xf numFmtId="190" fontId="43" fillId="0" borderId="12" xfId="0" applyNumberFormat="1" applyFont="1" applyBorder="1" applyAlignment="1">
      <alignment horizontal="center" vertical="center" shrinkToFit="1"/>
    </xf>
    <xf numFmtId="190" fontId="19" fillId="0" borderId="12" xfId="0" applyNumberFormat="1" applyFont="1" applyBorder="1" applyAlignment="1">
      <alignment horizontal="center" vertical="center" shrinkToFit="1"/>
    </xf>
    <xf numFmtId="190" fontId="25" fillId="0" borderId="12" xfId="0" applyNumberFormat="1" applyFont="1" applyBorder="1" applyAlignment="1">
      <alignment horizontal="center" vertical="center" shrinkToFit="1"/>
    </xf>
    <xf numFmtId="190" fontId="45" fillId="0" borderId="12" xfId="0" applyNumberFormat="1" applyFont="1" applyBorder="1" applyAlignment="1">
      <alignment horizontal="center" vertical="center" shrinkToFit="1"/>
    </xf>
    <xf numFmtId="190" fontId="2" fillId="0" borderId="21" xfId="0" applyNumberFormat="1" applyFont="1" applyBorder="1" applyAlignment="1">
      <alignment horizontal="center" vertical="center"/>
    </xf>
    <xf numFmtId="190" fontId="2" fillId="0" borderId="27" xfId="0" applyNumberFormat="1" applyFont="1" applyBorder="1" applyAlignment="1">
      <alignment horizontal="center" vertical="center"/>
    </xf>
    <xf numFmtId="190" fontId="2" fillId="0" borderId="28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center" vertical="center"/>
    </xf>
    <xf numFmtId="3" fontId="2" fillId="16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34" fillId="0" borderId="12" xfId="0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Alignment="1">
      <alignment/>
    </xf>
    <xf numFmtId="41" fontId="2" fillId="0" borderId="1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41" fontId="5" fillId="4" borderId="12" xfId="0" applyNumberFormat="1" applyFont="1" applyFill="1" applyBorder="1" applyAlignment="1" applyProtection="1">
      <alignment vertical="center" shrinkToFit="1"/>
      <protection/>
    </xf>
    <xf numFmtId="41" fontId="0" fillId="4" borderId="24" xfId="0" applyNumberFormat="1" applyFill="1" applyBorder="1" applyAlignment="1" applyProtection="1">
      <alignment shrinkToFit="1"/>
      <protection/>
    </xf>
    <xf numFmtId="0" fontId="8" fillId="2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4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24" borderId="0" xfId="0" applyFont="1" applyFill="1" applyAlignment="1" applyProtection="1">
      <alignment vertical="top" textRotation="255"/>
      <protection/>
    </xf>
    <xf numFmtId="0" fontId="12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4" borderId="0" xfId="0" applyFont="1" applyFill="1" applyAlignment="1" applyProtection="1">
      <alignment/>
      <protection/>
    </xf>
    <xf numFmtId="0" fontId="5" fillId="4" borderId="12" xfId="0" applyFont="1" applyFill="1" applyBorder="1" applyAlignment="1" applyProtection="1">
      <alignment vertical="center" shrinkToFit="1"/>
      <protection/>
    </xf>
    <xf numFmtId="0" fontId="0" fillId="4" borderId="24" xfId="0" applyFill="1" applyBorder="1" applyAlignment="1" applyProtection="1">
      <alignment shrinkToFit="1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/>
    </xf>
    <xf numFmtId="0" fontId="5" fillId="4" borderId="12" xfId="0" applyFont="1" applyFill="1" applyBorder="1" applyAlignment="1" applyProtection="1">
      <alignment horizontal="center" vertical="center" shrinkToFit="1"/>
      <protection/>
    </xf>
    <xf numFmtId="0" fontId="17" fillId="4" borderId="12" xfId="0" applyFont="1" applyFill="1" applyBorder="1" applyAlignment="1" applyProtection="1">
      <alignment horizontal="center" vertical="center" shrinkToFit="1"/>
      <protection/>
    </xf>
    <xf numFmtId="0" fontId="7" fillId="4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5" fillId="4" borderId="24" xfId="0" applyFont="1" applyFill="1" applyBorder="1" applyAlignment="1" applyProtection="1">
      <alignment horizontal="center" vertical="center" shrinkToFit="1"/>
      <protection/>
    </xf>
    <xf numFmtId="0" fontId="5" fillId="4" borderId="25" xfId="0" applyFont="1" applyFill="1" applyBorder="1" applyAlignment="1" applyProtection="1">
      <alignment horizontal="center" vertical="center" shrinkToFit="1"/>
      <protection/>
    </xf>
    <xf numFmtId="0" fontId="2" fillId="4" borderId="24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93" fontId="8" fillId="0" borderId="25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5" fillId="16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textRotation="255"/>
    </xf>
    <xf numFmtId="0" fontId="5" fillId="16" borderId="1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16" borderId="12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202" fontId="14" fillId="16" borderId="33" xfId="0" applyNumberFormat="1" applyFont="1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202" fontId="21" fillId="16" borderId="32" xfId="0" applyNumberFormat="1" applyFont="1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wrapText="1"/>
    </xf>
    <xf numFmtId="0" fontId="2" fillId="16" borderId="18" xfId="0" applyFont="1" applyFill="1" applyBorder="1" applyAlignment="1">
      <alignment horizontal="left" vertical="center" wrapText="1"/>
    </xf>
    <xf numFmtId="0" fontId="0" fillId="16" borderId="14" xfId="0" applyFill="1" applyBorder="1" applyAlignment="1">
      <alignment vertical="center" wrapText="1"/>
    </xf>
    <xf numFmtId="41" fontId="6" fillId="0" borderId="33" xfId="0" applyNumberFormat="1" applyFont="1" applyBorder="1" applyAlignment="1">
      <alignment horizontal="center" vertical="center" wrapText="1"/>
    </xf>
    <xf numFmtId="41" fontId="0" fillId="0" borderId="22" xfId="0" applyNumberFormat="1" applyBorder="1" applyAlignment="1">
      <alignment horizontal="center" wrapText="1"/>
    </xf>
    <xf numFmtId="41" fontId="0" fillId="0" borderId="32" xfId="0" applyNumberFormat="1" applyBorder="1" applyAlignment="1">
      <alignment horizontal="center" wrapText="1"/>
    </xf>
    <xf numFmtId="41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0" fontId="14" fillId="0" borderId="24" xfId="34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2" xfId="34" applyFont="1" applyFill="1" applyBorder="1" applyAlignment="1">
      <alignment vertical="center"/>
      <protection/>
    </xf>
    <xf numFmtId="0" fontId="4" fillId="0" borderId="12" xfId="34" applyFont="1" applyFill="1" applyBorder="1" applyAlignment="1">
      <alignment vertical="center" wrapText="1"/>
      <protection/>
    </xf>
    <xf numFmtId="0" fontId="30" fillId="0" borderId="12" xfId="34" applyFont="1" applyFill="1" applyBorder="1" applyAlignment="1">
      <alignment vertical="center"/>
      <protection/>
    </xf>
    <xf numFmtId="190" fontId="5" fillId="0" borderId="13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90" fontId="35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5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90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90" fontId="2" fillId="0" borderId="0" xfId="0" applyNumberFormat="1" applyFont="1" applyAlignment="1">
      <alignment horizontal="right" vertical="center"/>
    </xf>
    <xf numFmtId="190" fontId="5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90" fontId="5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202" fontId="14" fillId="0" borderId="12" xfId="0" applyNumberFormat="1" applyFont="1" applyBorder="1" applyAlignment="1">
      <alignment horizontal="right" vertical="center"/>
    </xf>
    <xf numFmtId="190" fontId="5" fillId="0" borderId="12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90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textRotation="255"/>
    </xf>
    <xf numFmtId="0" fontId="21" fillId="0" borderId="12" xfId="0" applyFont="1" applyBorder="1" applyAlignment="1">
      <alignment vertical="center" textRotation="255"/>
    </xf>
    <xf numFmtId="0" fontId="14" fillId="0" borderId="12" xfId="0" applyFont="1" applyBorder="1" applyAlignment="1">
      <alignment horizontal="center" vertical="center" shrinkToFit="1" readingOrder="1"/>
    </xf>
    <xf numFmtId="0" fontId="0" fillId="0" borderId="12" xfId="0" applyBorder="1" applyAlignment="1">
      <alignment horizontal="center" vertical="center" shrinkToFit="1" readingOrder="1"/>
    </xf>
    <xf numFmtId="0" fontId="14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90" fontId="46" fillId="0" borderId="24" xfId="0" applyNumberFormat="1" applyFont="1" applyBorder="1" applyAlignment="1">
      <alignment horizontal="center" vertical="center"/>
    </xf>
    <xf numFmtId="190" fontId="46" fillId="0" borderId="26" xfId="0" applyNumberFormat="1" applyFont="1" applyBorder="1" applyAlignment="1">
      <alignment horizontal="center" vertical="center"/>
    </xf>
    <xf numFmtId="190" fontId="47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90" fontId="1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190" fontId="2" fillId="0" borderId="26" xfId="0" applyNumberFormat="1" applyFont="1" applyBorder="1" applyAlignment="1">
      <alignment horizontal="center" vertical="center"/>
    </xf>
    <xf numFmtId="190" fontId="2" fillId="0" borderId="12" xfId="0" applyNumberFormat="1" applyFont="1" applyBorder="1" applyAlignment="1">
      <alignment horizontal="center" vertical="center"/>
    </xf>
    <xf numFmtId="190" fontId="2" fillId="0" borderId="24" xfId="0" applyNumberFormat="1" applyFont="1" applyBorder="1" applyAlignment="1">
      <alignment horizontal="center" vertical="center"/>
    </xf>
    <xf numFmtId="190" fontId="2" fillId="0" borderId="12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" fontId="2" fillId="0" borderId="24" xfId="0" applyNumberFormat="1" applyFont="1" applyBorder="1" applyAlignment="1">
      <alignment horizontal="center" vertical="center"/>
    </xf>
    <xf numFmtId="190" fontId="25" fillId="0" borderId="12" xfId="0" applyNumberFormat="1" applyFont="1" applyBorder="1" applyAlignment="1">
      <alignment horizontal="center" vertical="center" shrinkToFit="1"/>
    </xf>
    <xf numFmtId="19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東100預算資料991123" xfId="33"/>
    <cellStyle name="一般_新東100預算資料991123_請購單-正新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9"/>
  <sheetViews>
    <sheetView zoomScalePageLayoutView="0" workbookViewId="0" topLeftCell="A1">
      <selection activeCell="H43" sqref="H43"/>
    </sheetView>
  </sheetViews>
  <sheetFormatPr defaultColWidth="8.875" defaultRowHeight="16.5"/>
  <cols>
    <col min="1" max="2" width="4.375" style="1" customWidth="1"/>
    <col min="3" max="3" width="16.75390625" style="1" customWidth="1"/>
    <col min="4" max="4" width="10.75390625" style="1" customWidth="1"/>
    <col min="5" max="5" width="13.125" style="1" bestFit="1" customWidth="1"/>
    <col min="6" max="6" width="15.875" style="1" customWidth="1"/>
    <col min="7" max="7" width="16.625" style="1" customWidth="1"/>
    <col min="8" max="8" width="42.625" style="1" customWidth="1"/>
    <col min="9" max="9" width="59.50390625" style="8" customWidth="1"/>
    <col min="10" max="10" width="4.625" style="1" customWidth="1"/>
    <col min="11" max="11" width="20.625" style="8" customWidth="1"/>
    <col min="12" max="12" width="30.625" style="8" customWidth="1"/>
    <col min="13" max="14" width="15.50390625" style="1" customWidth="1"/>
    <col min="15" max="15" width="17.125" style="1" customWidth="1"/>
    <col min="16" max="16" width="28.50390625" style="1" bestFit="1" customWidth="1"/>
    <col min="17" max="17" width="27.50390625" style="1" customWidth="1"/>
    <col min="18" max="18" width="39.375" style="1" customWidth="1"/>
    <col min="19" max="19" width="4.75390625" style="1" customWidth="1"/>
    <col min="20" max="22" width="6.75390625" style="1" customWidth="1"/>
    <col min="23" max="23" width="8.75390625" style="1" customWidth="1"/>
    <col min="24" max="24" width="16.75390625" style="1" customWidth="1"/>
    <col min="25" max="25" width="3.75390625" style="1" customWidth="1"/>
    <col min="26" max="32" width="2.75390625" style="1" customWidth="1"/>
    <col min="33" max="16384" width="8.875" style="1" customWidth="1"/>
  </cols>
  <sheetData>
    <row r="1" spans="1:10" ht="32.2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8" ht="52.5" customHeight="1">
      <c r="A2" s="4"/>
      <c r="B2" s="204" t="s">
        <v>544</v>
      </c>
      <c r="C2" s="205"/>
      <c r="D2" s="205"/>
      <c r="E2" s="205"/>
      <c r="F2" s="205"/>
      <c r="G2" s="205"/>
      <c r="H2" s="205"/>
      <c r="I2" s="205"/>
      <c r="J2" s="4"/>
      <c r="M2" s="215" t="s">
        <v>432</v>
      </c>
      <c r="N2" s="215"/>
      <c r="O2" s="215"/>
      <c r="P2" s="215"/>
      <c r="Q2" s="215"/>
      <c r="R2" s="216"/>
    </row>
    <row r="3" spans="1:18" ht="45" customHeight="1">
      <c r="A3" s="4"/>
      <c r="B3" s="205"/>
      <c r="C3" s="205"/>
      <c r="D3" s="205"/>
      <c r="E3" s="205"/>
      <c r="F3" s="205"/>
      <c r="G3" s="205"/>
      <c r="H3" s="205"/>
      <c r="I3" s="205"/>
      <c r="J3" s="4"/>
      <c r="M3" s="28" t="s">
        <v>433</v>
      </c>
      <c r="N3" s="28" t="s">
        <v>310</v>
      </c>
      <c r="O3" s="41" t="s">
        <v>300</v>
      </c>
      <c r="P3" s="41" t="s">
        <v>434</v>
      </c>
      <c r="Q3" s="41" t="s">
        <v>299</v>
      </c>
      <c r="R3" s="29" t="s">
        <v>435</v>
      </c>
    </row>
    <row r="4" spans="1:18" ht="72" customHeight="1">
      <c r="A4" s="208"/>
      <c r="B4" s="212" t="s">
        <v>302</v>
      </c>
      <c r="C4" s="212"/>
      <c r="D4" s="212"/>
      <c r="E4" s="209" t="s">
        <v>580</v>
      </c>
      <c r="F4" s="210"/>
      <c r="G4" s="211"/>
      <c r="H4" s="5"/>
      <c r="I4" s="5"/>
      <c r="J4" s="4"/>
      <c r="M4" s="18">
        <v>113</v>
      </c>
      <c r="N4" s="19" t="s">
        <v>491</v>
      </c>
      <c r="O4" s="42" t="s">
        <v>441</v>
      </c>
      <c r="P4" s="42" t="s">
        <v>442</v>
      </c>
      <c r="Q4" s="42" t="s">
        <v>489</v>
      </c>
      <c r="R4" s="35" t="s">
        <v>305</v>
      </c>
    </row>
    <row r="5" spans="1:18" ht="33">
      <c r="A5" s="208"/>
      <c r="B5" s="3" t="s">
        <v>303</v>
      </c>
      <c r="C5" s="3"/>
      <c r="D5" s="5"/>
      <c r="E5" s="12">
        <v>103</v>
      </c>
      <c r="F5" s="5"/>
      <c r="G5" s="5"/>
      <c r="H5" s="5"/>
      <c r="I5" s="5"/>
      <c r="J5" s="4"/>
      <c r="M5" s="18">
        <v>114</v>
      </c>
      <c r="N5" s="19" t="s">
        <v>304</v>
      </c>
      <c r="O5" s="42" t="s">
        <v>441</v>
      </c>
      <c r="P5" s="42" t="s">
        <v>442</v>
      </c>
      <c r="Q5" s="42" t="s">
        <v>443</v>
      </c>
      <c r="R5" s="31" t="s">
        <v>444</v>
      </c>
    </row>
    <row r="6" spans="1:18" ht="54" customHeight="1">
      <c r="A6" s="208"/>
      <c r="B6" s="206" t="s">
        <v>488</v>
      </c>
      <c r="C6" s="207"/>
      <c r="D6" s="207"/>
      <c r="E6" s="207"/>
      <c r="F6" s="207"/>
      <c r="G6" s="219" t="s">
        <v>543</v>
      </c>
      <c r="H6" s="220"/>
      <c r="I6" s="220"/>
      <c r="J6" s="4"/>
      <c r="M6" s="18">
        <v>122</v>
      </c>
      <c r="N6" s="19" t="s">
        <v>304</v>
      </c>
      <c r="O6" s="42" t="s">
        <v>441</v>
      </c>
      <c r="P6" s="42" t="s">
        <v>306</v>
      </c>
      <c r="Q6" s="42" t="s">
        <v>307</v>
      </c>
      <c r="R6" s="35" t="s">
        <v>308</v>
      </c>
    </row>
    <row r="7" spans="1:18" ht="72" customHeight="1">
      <c r="A7" s="208"/>
      <c r="B7" s="207"/>
      <c r="C7" s="207"/>
      <c r="D7" s="207"/>
      <c r="E7" s="207"/>
      <c r="F7" s="207"/>
      <c r="G7" s="221"/>
      <c r="H7" s="221"/>
      <c r="I7" s="221"/>
      <c r="J7" s="4"/>
      <c r="M7" s="18">
        <v>124</v>
      </c>
      <c r="N7" s="19" t="s">
        <v>304</v>
      </c>
      <c r="O7" s="42" t="s">
        <v>441</v>
      </c>
      <c r="P7" s="42" t="s">
        <v>306</v>
      </c>
      <c r="Q7" s="42" t="s">
        <v>309</v>
      </c>
      <c r="R7" s="35" t="s">
        <v>380</v>
      </c>
    </row>
    <row r="8" spans="1:18" ht="30" customHeight="1">
      <c r="A8" s="208"/>
      <c r="B8" s="3"/>
      <c r="C8" s="89" t="str">
        <f>M3</f>
        <v>代號</v>
      </c>
      <c r="D8" s="222" t="str">
        <f>Q3</f>
        <v>三級用途別</v>
      </c>
      <c r="E8" s="223"/>
      <c r="F8" s="102" t="str">
        <f>C8</f>
        <v>代號</v>
      </c>
      <c r="G8" s="217" t="s">
        <v>536</v>
      </c>
      <c r="H8" s="218"/>
      <c r="I8" s="218"/>
      <c r="J8" s="4"/>
      <c r="M8" s="18">
        <v>131</v>
      </c>
      <c r="N8" s="19" t="s">
        <v>304</v>
      </c>
      <c r="O8" s="42" t="s">
        <v>441</v>
      </c>
      <c r="P8" s="26" t="s">
        <v>313</v>
      </c>
      <c r="Q8" s="26" t="s">
        <v>366</v>
      </c>
      <c r="R8" s="35" t="s">
        <v>445</v>
      </c>
    </row>
    <row r="9" spans="1:18" ht="30" customHeight="1">
      <c r="A9" s="208"/>
      <c r="B9" s="6"/>
      <c r="C9" s="15">
        <v>113</v>
      </c>
      <c r="D9" s="224" t="s">
        <v>490</v>
      </c>
      <c r="E9" s="225"/>
      <c r="F9" s="104" t="s">
        <v>560</v>
      </c>
      <c r="G9" s="16" t="s">
        <v>561</v>
      </c>
      <c r="H9" s="101" t="s">
        <v>562</v>
      </c>
      <c r="I9" s="91"/>
      <c r="J9" s="4"/>
      <c r="M9" s="18">
        <v>132</v>
      </c>
      <c r="N9" s="19" t="s">
        <v>304</v>
      </c>
      <c r="O9" s="42" t="s">
        <v>441</v>
      </c>
      <c r="P9" s="26" t="s">
        <v>313</v>
      </c>
      <c r="Q9" s="26" t="s">
        <v>446</v>
      </c>
      <c r="R9" s="31"/>
    </row>
    <row r="10" spans="1:18" ht="30" customHeight="1">
      <c r="A10" s="208"/>
      <c r="B10" s="7"/>
      <c r="C10" s="15">
        <f aca="true" t="shared" si="0" ref="C10:C16">M5</f>
        <v>114</v>
      </c>
      <c r="D10" s="213" t="str">
        <f aca="true" t="shared" si="1" ref="D10:D16">Q5</f>
        <v>工員工資</v>
      </c>
      <c r="E10" s="214"/>
      <c r="F10" s="104" t="s">
        <v>563</v>
      </c>
      <c r="G10" s="16" t="s">
        <v>561</v>
      </c>
      <c r="H10" s="101" t="s">
        <v>564</v>
      </c>
      <c r="I10" s="91"/>
      <c r="J10" s="4"/>
      <c r="M10" s="18">
        <v>151</v>
      </c>
      <c r="N10" s="19" t="s">
        <v>304</v>
      </c>
      <c r="O10" s="42" t="s">
        <v>557</v>
      </c>
      <c r="P10" s="26" t="s">
        <v>447</v>
      </c>
      <c r="Q10" s="26" t="s">
        <v>448</v>
      </c>
      <c r="R10" s="36" t="s">
        <v>448</v>
      </c>
    </row>
    <row r="11" spans="1:18" ht="49.5">
      <c r="A11" s="208"/>
      <c r="B11" s="7"/>
      <c r="C11" s="15">
        <f t="shared" si="0"/>
        <v>122</v>
      </c>
      <c r="D11" s="213" t="str">
        <f t="shared" si="1"/>
        <v>約僱職員薪金</v>
      </c>
      <c r="E11" s="214"/>
      <c r="F11" s="104" t="s">
        <v>500</v>
      </c>
      <c r="G11" s="16" t="s">
        <v>561</v>
      </c>
      <c r="H11" s="101" t="s">
        <v>565</v>
      </c>
      <c r="I11" s="91"/>
      <c r="J11" s="4"/>
      <c r="M11" s="18">
        <v>152</v>
      </c>
      <c r="N11" s="19" t="s">
        <v>304</v>
      </c>
      <c r="O11" s="42" t="s">
        <v>441</v>
      </c>
      <c r="P11" s="26" t="s">
        <v>447</v>
      </c>
      <c r="Q11" s="26" t="s">
        <v>449</v>
      </c>
      <c r="R11" s="37" t="s">
        <v>556</v>
      </c>
    </row>
    <row r="12" spans="1:18" ht="49.5" customHeight="1">
      <c r="A12" s="208"/>
      <c r="B12" s="7"/>
      <c r="C12" s="15">
        <f t="shared" si="0"/>
        <v>124</v>
      </c>
      <c r="D12" s="213" t="str">
        <f t="shared" si="1"/>
        <v>兼職人員酬金</v>
      </c>
      <c r="E12" s="214"/>
      <c r="F12" s="104" t="s">
        <v>501</v>
      </c>
      <c r="G12" s="16" t="s">
        <v>561</v>
      </c>
      <c r="H12" s="101" t="s">
        <v>566</v>
      </c>
      <c r="I12" s="91"/>
      <c r="J12" s="4"/>
      <c r="M12" s="18">
        <v>161</v>
      </c>
      <c r="N12" s="19" t="s">
        <v>304</v>
      </c>
      <c r="O12" s="42" t="s">
        <v>441</v>
      </c>
      <c r="P12" s="26" t="s">
        <v>381</v>
      </c>
      <c r="Q12" s="26" t="s">
        <v>382</v>
      </c>
      <c r="R12" s="35" t="s">
        <v>492</v>
      </c>
    </row>
    <row r="13" spans="1:18" ht="30" customHeight="1">
      <c r="A13" s="208"/>
      <c r="B13" s="7"/>
      <c r="C13" s="15">
        <f t="shared" si="0"/>
        <v>131</v>
      </c>
      <c r="D13" s="213" t="str">
        <f t="shared" si="1"/>
        <v>加班費</v>
      </c>
      <c r="E13" s="214"/>
      <c r="F13" s="104" t="s">
        <v>502</v>
      </c>
      <c r="G13" s="16" t="s">
        <v>561</v>
      </c>
      <c r="H13" s="101" t="s">
        <v>567</v>
      </c>
      <c r="I13" s="91"/>
      <c r="J13" s="11"/>
      <c r="K13" s="13"/>
      <c r="L13" s="13"/>
      <c r="M13" s="18">
        <v>162</v>
      </c>
      <c r="N13" s="19" t="s">
        <v>304</v>
      </c>
      <c r="O13" s="42" t="s">
        <v>441</v>
      </c>
      <c r="P13" s="26" t="s">
        <v>381</v>
      </c>
      <c r="Q13" s="26" t="s">
        <v>450</v>
      </c>
      <c r="R13" s="35" t="s">
        <v>383</v>
      </c>
    </row>
    <row r="14" spans="1:18" ht="30" customHeight="1">
      <c r="A14" s="208"/>
      <c r="B14" s="7"/>
      <c r="C14" s="15">
        <f t="shared" si="0"/>
        <v>132</v>
      </c>
      <c r="D14" s="213" t="str">
        <f t="shared" si="1"/>
        <v>值班費</v>
      </c>
      <c r="E14" s="214"/>
      <c r="F14" s="104" t="s">
        <v>503</v>
      </c>
      <c r="G14" s="16" t="s">
        <v>561</v>
      </c>
      <c r="H14" s="101"/>
      <c r="I14" s="91"/>
      <c r="J14" s="11"/>
      <c r="K14" s="13"/>
      <c r="L14" s="13"/>
      <c r="M14" s="18">
        <v>164</v>
      </c>
      <c r="N14" s="19" t="s">
        <v>304</v>
      </c>
      <c r="O14" s="42" t="s">
        <v>441</v>
      </c>
      <c r="P14" s="26" t="s">
        <v>381</v>
      </c>
      <c r="Q14" s="43" t="s">
        <v>314</v>
      </c>
      <c r="R14" s="31" t="s">
        <v>451</v>
      </c>
    </row>
    <row r="15" spans="1:18" ht="30" customHeight="1">
      <c r="A15" s="208"/>
      <c r="B15" s="7"/>
      <c r="C15" s="15">
        <f t="shared" si="0"/>
        <v>151</v>
      </c>
      <c r="D15" s="213" t="str">
        <f t="shared" si="1"/>
        <v>考績獎金</v>
      </c>
      <c r="E15" s="214"/>
      <c r="F15" s="104" t="s">
        <v>504</v>
      </c>
      <c r="G15" s="16" t="s">
        <v>561</v>
      </c>
      <c r="H15" s="101" t="s">
        <v>568</v>
      </c>
      <c r="I15" s="91"/>
      <c r="J15" s="11"/>
      <c r="K15" s="13"/>
      <c r="L15" s="13"/>
      <c r="M15" s="18">
        <v>181</v>
      </c>
      <c r="N15" s="19" t="s">
        <v>304</v>
      </c>
      <c r="O15" s="42" t="s">
        <v>441</v>
      </c>
      <c r="P15" s="44" t="s">
        <v>315</v>
      </c>
      <c r="Q15" s="43" t="s">
        <v>555</v>
      </c>
      <c r="R15" s="35" t="s">
        <v>368</v>
      </c>
    </row>
    <row r="16" spans="1:18" ht="30" customHeight="1">
      <c r="A16" s="208"/>
      <c r="B16" s="7"/>
      <c r="C16" s="15">
        <f t="shared" si="0"/>
        <v>152</v>
      </c>
      <c r="D16" s="213" t="str">
        <f t="shared" si="1"/>
        <v>年終獎金</v>
      </c>
      <c r="E16" s="214"/>
      <c r="F16" s="104" t="s">
        <v>505</v>
      </c>
      <c r="G16" s="16" t="s">
        <v>561</v>
      </c>
      <c r="H16" s="101" t="s">
        <v>569</v>
      </c>
      <c r="I16" s="91"/>
      <c r="J16" s="11"/>
      <c r="K16" s="13"/>
      <c r="L16" s="13"/>
      <c r="M16" s="18">
        <v>183</v>
      </c>
      <c r="N16" s="19" t="s">
        <v>304</v>
      </c>
      <c r="O16" s="42" t="s">
        <v>441</v>
      </c>
      <c r="P16" s="44" t="s">
        <v>315</v>
      </c>
      <c r="Q16" s="43" t="s">
        <v>316</v>
      </c>
      <c r="R16" s="35" t="s">
        <v>452</v>
      </c>
    </row>
    <row r="17" spans="1:18" ht="30" customHeight="1">
      <c r="A17" s="208"/>
      <c r="B17" s="7"/>
      <c r="C17" s="15">
        <f aca="true" t="shared" si="2" ref="C17:C33">M14</f>
        <v>164</v>
      </c>
      <c r="D17" s="213" t="str">
        <f aca="true" t="shared" si="3" ref="D17:D33">Q14</f>
        <v>卹償金</v>
      </c>
      <c r="E17" s="214"/>
      <c r="F17" s="104" t="s">
        <v>506</v>
      </c>
      <c r="G17" s="16" t="s">
        <v>561</v>
      </c>
      <c r="H17" s="101" t="s">
        <v>570</v>
      </c>
      <c r="I17" s="91"/>
      <c r="J17" s="11"/>
      <c r="K17" s="13"/>
      <c r="L17" s="13"/>
      <c r="M17" s="18">
        <v>186</v>
      </c>
      <c r="N17" s="19" t="s">
        <v>304</v>
      </c>
      <c r="O17" s="42" t="s">
        <v>441</v>
      </c>
      <c r="P17" s="44" t="s">
        <v>315</v>
      </c>
      <c r="Q17" s="43" t="s">
        <v>317</v>
      </c>
      <c r="R17" s="31"/>
    </row>
    <row r="18" spans="1:18" ht="54.75" customHeight="1">
      <c r="A18" s="208"/>
      <c r="B18" s="7"/>
      <c r="C18" s="15">
        <f t="shared" si="2"/>
        <v>181</v>
      </c>
      <c r="D18" s="213" t="str">
        <f t="shared" si="3"/>
        <v>分擔員工保險費</v>
      </c>
      <c r="E18" s="214"/>
      <c r="F18" s="104" t="s">
        <v>507</v>
      </c>
      <c r="G18" s="16" t="s">
        <v>561</v>
      </c>
      <c r="H18" s="101" t="s">
        <v>571</v>
      </c>
      <c r="I18" s="91"/>
      <c r="J18" s="11"/>
      <c r="K18" s="13"/>
      <c r="L18" s="13"/>
      <c r="M18" s="19" t="s">
        <v>453</v>
      </c>
      <c r="N18" s="19" t="s">
        <v>304</v>
      </c>
      <c r="O18" s="42" t="s">
        <v>441</v>
      </c>
      <c r="P18" s="44" t="s">
        <v>315</v>
      </c>
      <c r="Q18" s="43" t="s">
        <v>454</v>
      </c>
      <c r="R18" s="35" t="s">
        <v>292</v>
      </c>
    </row>
    <row r="19" spans="1:18" ht="30" customHeight="1" thickBot="1">
      <c r="A19" s="208"/>
      <c r="B19" s="7"/>
      <c r="C19" s="15">
        <f t="shared" si="2"/>
        <v>183</v>
      </c>
      <c r="D19" s="213" t="str">
        <f t="shared" si="3"/>
        <v>傷病醫藥費</v>
      </c>
      <c r="E19" s="214"/>
      <c r="F19" s="104" t="s">
        <v>508</v>
      </c>
      <c r="G19" s="16" t="s">
        <v>561</v>
      </c>
      <c r="H19" s="101" t="s">
        <v>572</v>
      </c>
      <c r="I19" s="91"/>
      <c r="J19" s="11"/>
      <c r="K19" s="13"/>
      <c r="L19" s="13"/>
      <c r="M19" s="54">
        <v>191</v>
      </c>
      <c r="N19" s="55" t="s">
        <v>304</v>
      </c>
      <c r="O19" s="56" t="s">
        <v>441</v>
      </c>
      <c r="P19" s="58" t="s">
        <v>384</v>
      </c>
      <c r="Q19" s="59" t="s">
        <v>455</v>
      </c>
      <c r="R19" s="60" t="s">
        <v>456</v>
      </c>
    </row>
    <row r="20" spans="1:18" ht="30" customHeight="1" thickTop="1">
      <c r="A20" s="208"/>
      <c r="B20" s="7"/>
      <c r="C20" s="15">
        <f t="shared" si="2"/>
        <v>186</v>
      </c>
      <c r="D20" s="213" t="str">
        <f t="shared" si="3"/>
        <v>體育活動費</v>
      </c>
      <c r="E20" s="214"/>
      <c r="F20" s="104" t="s">
        <v>509</v>
      </c>
      <c r="G20" s="16" t="s">
        <v>561</v>
      </c>
      <c r="H20" s="101" t="s">
        <v>573</v>
      </c>
      <c r="I20" s="91"/>
      <c r="J20" s="11"/>
      <c r="K20" s="13"/>
      <c r="L20" s="13"/>
      <c r="M20" s="50">
        <v>212</v>
      </c>
      <c r="N20" s="51" t="s">
        <v>304</v>
      </c>
      <c r="O20" s="52" t="s">
        <v>457</v>
      </c>
      <c r="P20" s="53" t="s">
        <v>458</v>
      </c>
      <c r="Q20" s="53" t="s">
        <v>459</v>
      </c>
      <c r="R20" s="57" t="s">
        <v>369</v>
      </c>
    </row>
    <row r="21" spans="1:18" ht="30" customHeight="1">
      <c r="A21" s="208"/>
      <c r="B21" s="7"/>
      <c r="C21" s="15" t="str">
        <f t="shared" si="2"/>
        <v>18Y</v>
      </c>
      <c r="D21" s="213" t="str">
        <f t="shared" si="3"/>
        <v>其他福利費</v>
      </c>
      <c r="E21" s="214"/>
      <c r="F21" s="104" t="s">
        <v>510</v>
      </c>
      <c r="G21" s="16" t="s">
        <v>561</v>
      </c>
      <c r="H21" s="101"/>
      <c r="I21" s="91"/>
      <c r="J21" s="11"/>
      <c r="K21" s="13"/>
      <c r="L21" s="13"/>
      <c r="M21" s="18">
        <v>214</v>
      </c>
      <c r="N21" s="19" t="s">
        <v>304</v>
      </c>
      <c r="O21" s="42" t="s">
        <v>457</v>
      </c>
      <c r="P21" s="26" t="s">
        <v>458</v>
      </c>
      <c r="Q21" s="26" t="s">
        <v>554</v>
      </c>
      <c r="R21" s="31" t="s">
        <v>553</v>
      </c>
    </row>
    <row r="22" spans="1:18" ht="30" customHeight="1">
      <c r="A22" s="208"/>
      <c r="B22" s="7"/>
      <c r="C22" s="15">
        <f t="shared" si="2"/>
        <v>191</v>
      </c>
      <c r="D22" s="213" t="str">
        <f t="shared" si="3"/>
        <v>提繳工資墊償費用</v>
      </c>
      <c r="E22" s="214"/>
      <c r="F22" s="104" t="s">
        <v>511</v>
      </c>
      <c r="G22" s="16" t="s">
        <v>561</v>
      </c>
      <c r="H22" s="101" t="s">
        <v>574</v>
      </c>
      <c r="I22" s="91"/>
      <c r="J22" s="11"/>
      <c r="K22" s="13"/>
      <c r="L22" s="13"/>
      <c r="M22" s="18">
        <v>217</v>
      </c>
      <c r="N22" s="19" t="s">
        <v>304</v>
      </c>
      <c r="O22" s="42" t="s">
        <v>457</v>
      </c>
      <c r="P22" s="26" t="s">
        <v>458</v>
      </c>
      <c r="Q22" s="26" t="s">
        <v>385</v>
      </c>
      <c r="R22" s="36" t="s">
        <v>370</v>
      </c>
    </row>
    <row r="23" spans="1:18" ht="30" customHeight="1">
      <c r="A23" s="208"/>
      <c r="B23" s="7"/>
      <c r="C23" s="15">
        <f t="shared" si="2"/>
        <v>212</v>
      </c>
      <c r="D23" s="213" t="str">
        <f t="shared" si="3"/>
        <v>工作場所電費</v>
      </c>
      <c r="E23" s="214"/>
      <c r="F23" s="104" t="s">
        <v>512</v>
      </c>
      <c r="G23" s="16" t="s">
        <v>561</v>
      </c>
      <c r="H23" s="101" t="s">
        <v>575</v>
      </c>
      <c r="I23" s="91"/>
      <c r="J23" s="11"/>
      <c r="K23" s="13"/>
      <c r="L23" s="13"/>
      <c r="M23" s="18">
        <v>221</v>
      </c>
      <c r="N23" s="19" t="s">
        <v>304</v>
      </c>
      <c r="O23" s="42" t="s">
        <v>457</v>
      </c>
      <c r="P23" s="43" t="s">
        <v>460</v>
      </c>
      <c r="Q23" s="43" t="s">
        <v>318</v>
      </c>
      <c r="R23" s="45" t="s">
        <v>371</v>
      </c>
    </row>
    <row r="24" spans="1:18" ht="30" customHeight="1">
      <c r="A24" s="208"/>
      <c r="B24" s="7"/>
      <c r="C24" s="15">
        <f t="shared" si="2"/>
        <v>214</v>
      </c>
      <c r="D24" s="213" t="str">
        <f t="shared" si="3"/>
        <v>工作場所水費</v>
      </c>
      <c r="E24" s="214"/>
      <c r="F24" s="104" t="s">
        <v>513</v>
      </c>
      <c r="G24" s="16" t="s">
        <v>561</v>
      </c>
      <c r="H24" s="101" t="s">
        <v>576</v>
      </c>
      <c r="I24" s="91"/>
      <c r="J24" s="11"/>
      <c r="K24" s="13"/>
      <c r="L24" s="13"/>
      <c r="M24" s="18">
        <v>222</v>
      </c>
      <c r="N24" s="19" t="s">
        <v>304</v>
      </c>
      <c r="O24" s="42" t="s">
        <v>457</v>
      </c>
      <c r="P24" s="43" t="s">
        <v>460</v>
      </c>
      <c r="Q24" s="26" t="s">
        <v>319</v>
      </c>
      <c r="R24" s="31" t="s">
        <v>386</v>
      </c>
    </row>
    <row r="25" spans="1:18" ht="51" customHeight="1">
      <c r="A25" s="208"/>
      <c r="B25" s="7"/>
      <c r="C25" s="15">
        <f t="shared" si="2"/>
        <v>217</v>
      </c>
      <c r="D25" s="213" t="str">
        <f t="shared" si="3"/>
        <v>氣體費</v>
      </c>
      <c r="E25" s="214"/>
      <c r="F25" s="104" t="s">
        <v>514</v>
      </c>
      <c r="G25" s="16" t="s">
        <v>561</v>
      </c>
      <c r="H25" s="101" t="s">
        <v>577</v>
      </c>
      <c r="I25" s="91"/>
      <c r="J25" s="11"/>
      <c r="K25" s="13"/>
      <c r="L25" s="13"/>
      <c r="M25" s="18">
        <v>224</v>
      </c>
      <c r="N25" s="19" t="s">
        <v>304</v>
      </c>
      <c r="O25" s="42" t="s">
        <v>457</v>
      </c>
      <c r="P25" s="43" t="s">
        <v>460</v>
      </c>
      <c r="Q25" s="26" t="s">
        <v>320</v>
      </c>
      <c r="R25" s="35" t="s">
        <v>321</v>
      </c>
    </row>
    <row r="26" spans="1:18" ht="30" customHeight="1">
      <c r="A26" s="208"/>
      <c r="B26" s="7"/>
      <c r="C26" s="15">
        <f t="shared" si="2"/>
        <v>221</v>
      </c>
      <c r="D26" s="213" t="str">
        <f t="shared" si="3"/>
        <v>郵費</v>
      </c>
      <c r="E26" s="214"/>
      <c r="F26" s="104" t="s">
        <v>515</v>
      </c>
      <c r="G26" s="16" t="s">
        <v>561</v>
      </c>
      <c r="H26" s="101" t="s">
        <v>578</v>
      </c>
      <c r="I26" s="91"/>
      <c r="J26" s="11"/>
      <c r="K26" s="13"/>
      <c r="L26" s="13"/>
      <c r="M26" s="18">
        <v>231</v>
      </c>
      <c r="N26" s="19" t="s">
        <v>304</v>
      </c>
      <c r="O26" s="42" t="s">
        <v>457</v>
      </c>
      <c r="P26" s="26" t="s">
        <v>461</v>
      </c>
      <c r="Q26" s="26" t="s">
        <v>322</v>
      </c>
      <c r="R26" s="31" t="s">
        <v>462</v>
      </c>
    </row>
    <row r="27" spans="1:18" ht="30" customHeight="1">
      <c r="A27" s="208"/>
      <c r="B27" s="7"/>
      <c r="C27" s="15">
        <f t="shared" si="2"/>
        <v>222</v>
      </c>
      <c r="D27" s="213" t="str">
        <f t="shared" si="3"/>
        <v>電話費</v>
      </c>
      <c r="E27" s="214"/>
      <c r="F27" s="104" t="s">
        <v>516</v>
      </c>
      <c r="G27" s="16" t="s">
        <v>561</v>
      </c>
      <c r="H27" s="90" t="s">
        <v>10</v>
      </c>
      <c r="I27" s="91"/>
      <c r="J27" s="11"/>
      <c r="K27" s="13"/>
      <c r="L27" s="13"/>
      <c r="M27" s="18">
        <v>236</v>
      </c>
      <c r="N27" s="19" t="s">
        <v>304</v>
      </c>
      <c r="O27" s="42" t="s">
        <v>457</v>
      </c>
      <c r="P27" s="26" t="s">
        <v>461</v>
      </c>
      <c r="Q27" s="26" t="s">
        <v>323</v>
      </c>
      <c r="R27" s="31" t="s">
        <v>388</v>
      </c>
    </row>
    <row r="28" spans="1:18" ht="30" customHeight="1">
      <c r="A28" s="208"/>
      <c r="B28" s="7"/>
      <c r="C28" s="15">
        <f t="shared" si="2"/>
        <v>224</v>
      </c>
      <c r="D28" s="213" t="str">
        <f t="shared" si="3"/>
        <v>數據通信費</v>
      </c>
      <c r="E28" s="214"/>
      <c r="F28" s="104" t="s">
        <v>517</v>
      </c>
      <c r="G28" s="16" t="s">
        <v>561</v>
      </c>
      <c r="H28" s="92" t="s">
        <v>91</v>
      </c>
      <c r="I28" s="91"/>
      <c r="J28" s="11"/>
      <c r="K28" s="13"/>
      <c r="L28" s="13"/>
      <c r="M28" s="18">
        <v>241</v>
      </c>
      <c r="N28" s="19" t="s">
        <v>304</v>
      </c>
      <c r="O28" s="42" t="s">
        <v>457</v>
      </c>
      <c r="P28" s="26" t="s">
        <v>463</v>
      </c>
      <c r="Q28" s="26" t="s">
        <v>324</v>
      </c>
      <c r="R28" s="31" t="s">
        <v>389</v>
      </c>
    </row>
    <row r="29" spans="1:18" ht="30" customHeight="1">
      <c r="A29" s="208"/>
      <c r="B29" s="7"/>
      <c r="C29" s="15">
        <f>M26</f>
        <v>231</v>
      </c>
      <c r="D29" s="213" t="str">
        <f t="shared" si="3"/>
        <v>國內旅費</v>
      </c>
      <c r="E29" s="214"/>
      <c r="F29" s="103" t="s">
        <v>579</v>
      </c>
      <c r="G29" s="16" t="s">
        <v>561</v>
      </c>
      <c r="H29" s="90" t="s">
        <v>581</v>
      </c>
      <c r="I29" s="91"/>
      <c r="J29" s="11"/>
      <c r="K29" s="13"/>
      <c r="L29" s="13"/>
      <c r="M29" s="18">
        <v>246</v>
      </c>
      <c r="N29" s="19" t="s">
        <v>304</v>
      </c>
      <c r="O29" s="42" t="s">
        <v>457</v>
      </c>
      <c r="P29" s="26" t="s">
        <v>463</v>
      </c>
      <c r="Q29" s="18" t="s">
        <v>390</v>
      </c>
      <c r="R29" s="31" t="s">
        <v>391</v>
      </c>
    </row>
    <row r="30" spans="1:18" s="8" customFormat="1" ht="45.75" customHeight="1">
      <c r="A30" s="208"/>
      <c r="B30" s="7"/>
      <c r="C30" s="15">
        <f t="shared" si="2"/>
        <v>236</v>
      </c>
      <c r="D30" s="213" t="str">
        <f t="shared" si="3"/>
        <v>貨物運費</v>
      </c>
      <c r="E30" s="214"/>
      <c r="F30" s="103" t="s">
        <v>518</v>
      </c>
      <c r="G30" s="16" t="s">
        <v>561</v>
      </c>
      <c r="H30" s="90" t="s">
        <v>11</v>
      </c>
      <c r="I30" s="91"/>
      <c r="J30" s="11"/>
      <c r="K30" s="13"/>
      <c r="L30" s="13"/>
      <c r="M30" s="18">
        <v>251</v>
      </c>
      <c r="N30" s="19" t="s">
        <v>304</v>
      </c>
      <c r="O30" s="42" t="s">
        <v>457</v>
      </c>
      <c r="P30" s="18" t="s">
        <v>464</v>
      </c>
      <c r="Q30" s="18" t="s">
        <v>325</v>
      </c>
      <c r="R30" s="37" t="s">
        <v>392</v>
      </c>
    </row>
    <row r="31" spans="1:18" s="8" customFormat="1" ht="33">
      <c r="A31" s="208"/>
      <c r="B31" s="7"/>
      <c r="C31" s="15">
        <f t="shared" si="2"/>
        <v>241</v>
      </c>
      <c r="D31" s="202" t="str">
        <f t="shared" si="3"/>
        <v>印刷及裝訂費</v>
      </c>
      <c r="E31" s="203"/>
      <c r="F31" s="103" t="s">
        <v>519</v>
      </c>
      <c r="G31" s="16" t="s">
        <v>561</v>
      </c>
      <c r="H31" s="90" t="s">
        <v>13</v>
      </c>
      <c r="I31" s="91"/>
      <c r="J31" s="11"/>
      <c r="K31" s="13"/>
      <c r="L31" s="13"/>
      <c r="M31" s="18">
        <v>252</v>
      </c>
      <c r="N31" s="19" t="s">
        <v>304</v>
      </c>
      <c r="O31" s="42" t="s">
        <v>457</v>
      </c>
      <c r="P31" s="18" t="s">
        <v>464</v>
      </c>
      <c r="Q31" s="18" t="s">
        <v>326</v>
      </c>
      <c r="R31" s="38" t="s">
        <v>393</v>
      </c>
    </row>
    <row r="32" spans="1:18" s="8" customFormat="1" ht="33">
      <c r="A32" s="208"/>
      <c r="B32" s="7"/>
      <c r="C32" s="15">
        <f t="shared" si="2"/>
        <v>246</v>
      </c>
      <c r="D32" s="202" t="str">
        <f t="shared" si="3"/>
        <v>業務宣導費</v>
      </c>
      <c r="E32" s="203"/>
      <c r="F32" s="103" t="s">
        <v>520</v>
      </c>
      <c r="G32" s="16" t="s">
        <v>561</v>
      </c>
      <c r="H32" s="90" t="s">
        <v>582</v>
      </c>
      <c r="I32" s="91"/>
      <c r="J32" s="11"/>
      <c r="K32" s="13"/>
      <c r="L32" s="13"/>
      <c r="M32" s="18">
        <v>254</v>
      </c>
      <c r="N32" s="19" t="s">
        <v>304</v>
      </c>
      <c r="O32" s="42" t="s">
        <v>457</v>
      </c>
      <c r="P32" s="18" t="s">
        <v>464</v>
      </c>
      <c r="Q32" s="18" t="s">
        <v>394</v>
      </c>
      <c r="R32" s="38" t="s">
        <v>395</v>
      </c>
    </row>
    <row r="33" spans="1:18" s="8" customFormat="1" ht="33">
      <c r="A33" s="208"/>
      <c r="B33" s="7"/>
      <c r="C33" s="15">
        <f t="shared" si="2"/>
        <v>251</v>
      </c>
      <c r="D33" s="202" t="str">
        <f t="shared" si="3"/>
        <v>土地改良物修護費</v>
      </c>
      <c r="E33" s="203"/>
      <c r="F33" s="103" t="s">
        <v>521</v>
      </c>
      <c r="G33" s="16" t="s">
        <v>561</v>
      </c>
      <c r="H33" s="90" t="s">
        <v>312</v>
      </c>
      <c r="I33" s="91"/>
      <c r="J33" s="11"/>
      <c r="K33" s="13"/>
      <c r="L33" s="13"/>
      <c r="M33" s="18">
        <v>255</v>
      </c>
      <c r="N33" s="19" t="s">
        <v>304</v>
      </c>
      <c r="O33" s="42" t="s">
        <v>457</v>
      </c>
      <c r="P33" s="18" t="s">
        <v>464</v>
      </c>
      <c r="Q33" s="18" t="s">
        <v>396</v>
      </c>
      <c r="R33" s="38" t="s">
        <v>397</v>
      </c>
    </row>
    <row r="34" spans="1:18" s="8" customFormat="1" ht="33">
      <c r="A34" s="208"/>
      <c r="B34" s="7"/>
      <c r="C34" s="15">
        <f aca="true" t="shared" si="4" ref="C34:C42">M31</f>
        <v>252</v>
      </c>
      <c r="D34" s="202" t="str">
        <f aca="true" t="shared" si="5" ref="D34:D42">Q31</f>
        <v>一般房屋修護費</v>
      </c>
      <c r="E34" s="203"/>
      <c r="F34" s="103" t="s">
        <v>522</v>
      </c>
      <c r="G34" s="16" t="s">
        <v>561</v>
      </c>
      <c r="H34" s="90" t="s">
        <v>583</v>
      </c>
      <c r="I34" s="91"/>
      <c r="J34" s="11"/>
      <c r="K34" s="13"/>
      <c r="L34" s="13"/>
      <c r="M34" s="18">
        <v>256</v>
      </c>
      <c r="N34" s="19" t="s">
        <v>304</v>
      </c>
      <c r="O34" s="42" t="s">
        <v>457</v>
      </c>
      <c r="P34" s="18" t="s">
        <v>464</v>
      </c>
      <c r="Q34" s="18" t="s">
        <v>398</v>
      </c>
      <c r="R34" s="38" t="s">
        <v>400</v>
      </c>
    </row>
    <row r="35" spans="1:18" s="8" customFormat="1" ht="43.5" customHeight="1">
      <c r="A35" s="208"/>
      <c r="B35" s="3"/>
      <c r="C35" s="15">
        <f t="shared" si="4"/>
        <v>254</v>
      </c>
      <c r="D35" s="202" t="str">
        <f t="shared" si="5"/>
        <v>其他建築修護費</v>
      </c>
      <c r="E35" s="203"/>
      <c r="F35" s="103" t="s">
        <v>523</v>
      </c>
      <c r="G35" s="16" t="s">
        <v>561</v>
      </c>
      <c r="H35" s="90" t="s">
        <v>14</v>
      </c>
      <c r="I35" s="91"/>
      <c r="J35" s="4"/>
      <c r="M35" s="18">
        <v>257</v>
      </c>
      <c r="N35" s="19" t="s">
        <v>304</v>
      </c>
      <c r="O35" s="42" t="s">
        <v>457</v>
      </c>
      <c r="P35" s="18" t="s">
        <v>464</v>
      </c>
      <c r="Q35" s="18" t="s">
        <v>399</v>
      </c>
      <c r="R35" s="38" t="s">
        <v>401</v>
      </c>
    </row>
    <row r="36" spans="1:18" s="8" customFormat="1" ht="33">
      <c r="A36" s="208"/>
      <c r="B36" s="3"/>
      <c r="C36" s="15">
        <f t="shared" si="4"/>
        <v>255</v>
      </c>
      <c r="D36" s="202" t="str">
        <f t="shared" si="5"/>
        <v>機械及設備修護費</v>
      </c>
      <c r="E36" s="203"/>
      <c r="F36" s="103" t="s">
        <v>524</v>
      </c>
      <c r="G36" s="16" t="s">
        <v>561</v>
      </c>
      <c r="H36" s="91"/>
      <c r="I36" s="91"/>
      <c r="J36" s="4"/>
      <c r="M36" s="18">
        <v>258</v>
      </c>
      <c r="N36" s="19" t="s">
        <v>304</v>
      </c>
      <c r="O36" s="42" t="s">
        <v>457</v>
      </c>
      <c r="P36" s="18" t="s">
        <v>464</v>
      </c>
      <c r="Q36" s="18" t="s">
        <v>327</v>
      </c>
      <c r="R36" s="38"/>
    </row>
    <row r="37" spans="1:18" s="8" customFormat="1" ht="33">
      <c r="A37" s="208"/>
      <c r="B37" s="3"/>
      <c r="C37" s="15">
        <f t="shared" si="4"/>
        <v>256</v>
      </c>
      <c r="D37" s="202" t="str">
        <f t="shared" si="5"/>
        <v>交通及運輸設備修護費</v>
      </c>
      <c r="E37" s="203"/>
      <c r="F37" s="103" t="s">
        <v>527</v>
      </c>
      <c r="G37" s="16" t="s">
        <v>561</v>
      </c>
      <c r="H37" s="91" t="s">
        <v>584</v>
      </c>
      <c r="I37" s="91"/>
      <c r="J37" s="4"/>
      <c r="M37" s="18">
        <v>261</v>
      </c>
      <c r="N37" s="19" t="s">
        <v>304</v>
      </c>
      <c r="O37" s="42" t="s">
        <v>457</v>
      </c>
      <c r="P37" s="18" t="s">
        <v>465</v>
      </c>
      <c r="Q37" s="18" t="s">
        <v>329</v>
      </c>
      <c r="R37" s="38" t="s">
        <v>466</v>
      </c>
    </row>
    <row r="38" spans="1:18" s="8" customFormat="1" ht="33">
      <c r="A38" s="208"/>
      <c r="B38" s="3"/>
      <c r="C38" s="15">
        <f t="shared" si="4"/>
        <v>257</v>
      </c>
      <c r="D38" s="202" t="str">
        <f t="shared" si="5"/>
        <v>什項設備修護費</v>
      </c>
      <c r="E38" s="203"/>
      <c r="F38" s="103" t="s">
        <v>585</v>
      </c>
      <c r="G38" s="16" t="s">
        <v>561</v>
      </c>
      <c r="H38" s="90" t="s">
        <v>15</v>
      </c>
      <c r="I38" s="91"/>
      <c r="J38" s="4"/>
      <c r="M38" s="18">
        <v>264</v>
      </c>
      <c r="N38" s="19" t="s">
        <v>304</v>
      </c>
      <c r="O38" s="42" t="s">
        <v>457</v>
      </c>
      <c r="P38" s="18" t="s">
        <v>465</v>
      </c>
      <c r="Q38" s="18" t="s">
        <v>330</v>
      </c>
      <c r="R38" s="38" t="s">
        <v>402</v>
      </c>
    </row>
    <row r="39" spans="1:18" ht="33">
      <c r="A39" s="208"/>
      <c r="B39" s="3"/>
      <c r="C39" s="15">
        <f t="shared" si="4"/>
        <v>258</v>
      </c>
      <c r="D39" s="202" t="str">
        <f t="shared" si="5"/>
        <v>其他資產修護費</v>
      </c>
      <c r="E39" s="203"/>
      <c r="F39" s="103" t="s">
        <v>16</v>
      </c>
      <c r="G39" s="16" t="s">
        <v>561</v>
      </c>
      <c r="H39" s="90"/>
      <c r="I39" s="91"/>
      <c r="J39" s="4"/>
      <c r="M39" s="18" t="s">
        <v>467</v>
      </c>
      <c r="N39" s="19" t="s">
        <v>304</v>
      </c>
      <c r="O39" s="42" t="s">
        <v>457</v>
      </c>
      <c r="P39" s="18" t="s">
        <v>465</v>
      </c>
      <c r="Q39" s="43" t="s">
        <v>331</v>
      </c>
      <c r="R39" s="39" t="s">
        <v>293</v>
      </c>
    </row>
    <row r="40" spans="1:18" ht="33">
      <c r="A40" s="208"/>
      <c r="B40" s="3"/>
      <c r="C40" s="15">
        <f t="shared" si="4"/>
        <v>261</v>
      </c>
      <c r="D40" s="202" t="str">
        <f t="shared" si="5"/>
        <v>一般房屋保險費</v>
      </c>
      <c r="E40" s="203"/>
      <c r="F40" s="103" t="s">
        <v>17</v>
      </c>
      <c r="G40" s="16" t="s">
        <v>561</v>
      </c>
      <c r="H40" s="90" t="s">
        <v>18</v>
      </c>
      <c r="I40" s="91"/>
      <c r="J40" s="4"/>
      <c r="M40" s="18">
        <v>276</v>
      </c>
      <c r="N40" s="19" t="s">
        <v>304</v>
      </c>
      <c r="O40" s="42" t="s">
        <v>457</v>
      </c>
      <c r="P40" s="18" t="s">
        <v>403</v>
      </c>
      <c r="Q40" s="19" t="s">
        <v>332</v>
      </c>
      <c r="R40" s="39" t="s">
        <v>404</v>
      </c>
    </row>
    <row r="41" spans="1:18" ht="33">
      <c r="A41" s="208"/>
      <c r="B41" s="3"/>
      <c r="C41" s="15">
        <f t="shared" si="4"/>
        <v>264</v>
      </c>
      <c r="D41" s="202" t="str">
        <f t="shared" si="5"/>
        <v>交通及運輸設備保險費</v>
      </c>
      <c r="E41" s="203"/>
      <c r="F41" s="103" t="s">
        <v>586</v>
      </c>
      <c r="G41" s="16" t="s">
        <v>561</v>
      </c>
      <c r="H41" s="90"/>
      <c r="I41" s="91"/>
      <c r="J41" s="4"/>
      <c r="M41" s="18">
        <v>277</v>
      </c>
      <c r="N41" s="19" t="s">
        <v>304</v>
      </c>
      <c r="O41" s="42" t="s">
        <v>457</v>
      </c>
      <c r="P41" s="18" t="s">
        <v>403</v>
      </c>
      <c r="Q41" s="19" t="s">
        <v>111</v>
      </c>
      <c r="R41" s="39" t="s">
        <v>112</v>
      </c>
    </row>
    <row r="42" spans="1:18" ht="33">
      <c r="A42" s="208"/>
      <c r="B42" s="3"/>
      <c r="C42" s="15" t="str">
        <f t="shared" si="4"/>
        <v>26Y</v>
      </c>
      <c r="D42" s="202" t="str">
        <f t="shared" si="5"/>
        <v>其他保險費</v>
      </c>
      <c r="E42" s="203"/>
      <c r="F42" s="103" t="s">
        <v>587</v>
      </c>
      <c r="G42" s="16" t="s">
        <v>561</v>
      </c>
      <c r="H42" s="91" t="s">
        <v>151</v>
      </c>
      <c r="I42" s="91"/>
      <c r="J42" s="4"/>
      <c r="M42" s="18">
        <v>279</v>
      </c>
      <c r="N42" s="19" t="s">
        <v>304</v>
      </c>
      <c r="O42" s="42" t="s">
        <v>457</v>
      </c>
      <c r="P42" s="18" t="s">
        <v>403</v>
      </c>
      <c r="Q42" s="18" t="s">
        <v>333</v>
      </c>
      <c r="R42" s="39" t="s">
        <v>163</v>
      </c>
    </row>
    <row r="43" spans="1:18" ht="72" customHeight="1">
      <c r="A43" s="208"/>
      <c r="B43" s="3"/>
      <c r="C43" s="15"/>
      <c r="D43" s="131"/>
      <c r="E43" s="130"/>
      <c r="F43" s="103" t="s">
        <v>588</v>
      </c>
      <c r="G43" s="16" t="s">
        <v>561</v>
      </c>
      <c r="H43" s="91"/>
      <c r="I43" s="91"/>
      <c r="J43" s="4"/>
      <c r="M43" s="18" t="s">
        <v>468</v>
      </c>
      <c r="N43" s="19" t="s">
        <v>304</v>
      </c>
      <c r="O43" s="42" t="s">
        <v>457</v>
      </c>
      <c r="P43" s="18" t="s">
        <v>403</v>
      </c>
      <c r="Q43" s="18" t="s">
        <v>405</v>
      </c>
      <c r="R43" s="39" t="s">
        <v>294</v>
      </c>
    </row>
    <row r="44" spans="1:18" ht="51.75" customHeight="1">
      <c r="A44" s="208"/>
      <c r="B44" s="3"/>
      <c r="C44" s="15">
        <f>M40</f>
        <v>276</v>
      </c>
      <c r="D44" s="202" t="str">
        <f>Q40</f>
        <v>佣金、匯費、經理費及手續費</v>
      </c>
      <c r="E44" s="203"/>
      <c r="F44" s="103" t="s">
        <v>528</v>
      </c>
      <c r="G44" s="16" t="s">
        <v>561</v>
      </c>
      <c r="H44" s="92" t="s">
        <v>589</v>
      </c>
      <c r="I44" s="91"/>
      <c r="J44" s="4"/>
      <c r="M44" s="18" t="s">
        <v>272</v>
      </c>
      <c r="N44" s="19" t="s">
        <v>304</v>
      </c>
      <c r="O44" s="42" t="s">
        <v>457</v>
      </c>
      <c r="P44" s="18" t="s">
        <v>403</v>
      </c>
      <c r="Q44" s="43" t="s">
        <v>317</v>
      </c>
      <c r="R44" s="39" t="s">
        <v>273</v>
      </c>
    </row>
    <row r="45" spans="1:18" ht="33">
      <c r="A45" s="208"/>
      <c r="B45" s="3"/>
      <c r="C45" s="15">
        <f>M42</f>
        <v>279</v>
      </c>
      <c r="D45" s="202" t="str">
        <f>Q42</f>
        <v>外包費</v>
      </c>
      <c r="E45" s="203"/>
      <c r="F45" s="103" t="s">
        <v>529</v>
      </c>
      <c r="G45" s="16" t="s">
        <v>561</v>
      </c>
      <c r="H45" s="92" t="s">
        <v>590</v>
      </c>
      <c r="I45" s="91"/>
      <c r="J45" s="4"/>
      <c r="M45" s="18">
        <v>285</v>
      </c>
      <c r="N45" s="19" t="s">
        <v>304</v>
      </c>
      <c r="O45" s="42" t="s">
        <v>457</v>
      </c>
      <c r="P45" s="18" t="s">
        <v>469</v>
      </c>
      <c r="Q45" s="43" t="s">
        <v>334</v>
      </c>
      <c r="R45" s="39" t="s">
        <v>406</v>
      </c>
    </row>
    <row r="46" spans="1:18" ht="33">
      <c r="A46" s="208"/>
      <c r="B46" s="3"/>
      <c r="C46" s="15" t="str">
        <f>M43</f>
        <v>27D</v>
      </c>
      <c r="D46" s="202" t="str">
        <f>Q43</f>
        <v>計時與計件人員酬金</v>
      </c>
      <c r="E46" s="203"/>
      <c r="F46" s="103" t="s">
        <v>530</v>
      </c>
      <c r="G46" s="16" t="s">
        <v>561</v>
      </c>
      <c r="H46" s="92"/>
      <c r="I46" s="91"/>
      <c r="J46" s="4"/>
      <c r="M46" s="18">
        <v>287</v>
      </c>
      <c r="N46" s="19" t="s">
        <v>304</v>
      </c>
      <c r="O46" s="42" t="s">
        <v>457</v>
      </c>
      <c r="P46" s="18" t="s">
        <v>469</v>
      </c>
      <c r="Q46" s="88" t="s">
        <v>407</v>
      </c>
      <c r="R46" s="39" t="s">
        <v>470</v>
      </c>
    </row>
    <row r="47" spans="1:18" ht="33">
      <c r="A47" s="208"/>
      <c r="B47" s="3"/>
      <c r="C47" s="15">
        <f aca="true" t="shared" si="6" ref="C47:C60">M45</f>
        <v>285</v>
      </c>
      <c r="D47" s="202" t="str">
        <f aca="true" t="shared" si="7" ref="D47:D60">Q45</f>
        <v>講課鐘點、稿費、出席審查及查詢費</v>
      </c>
      <c r="E47" s="203"/>
      <c r="F47" s="103" t="s">
        <v>531</v>
      </c>
      <c r="G47" s="16" t="s">
        <v>561</v>
      </c>
      <c r="H47" s="92"/>
      <c r="I47" s="91"/>
      <c r="J47" s="4"/>
      <c r="M47" s="18">
        <v>288</v>
      </c>
      <c r="N47" s="19" t="s">
        <v>304</v>
      </c>
      <c r="O47" s="42" t="s">
        <v>457</v>
      </c>
      <c r="P47" s="18" t="s">
        <v>469</v>
      </c>
      <c r="Q47" s="18" t="s">
        <v>335</v>
      </c>
      <c r="R47" s="39" t="s">
        <v>408</v>
      </c>
    </row>
    <row r="48" spans="1:18" ht="34.5" customHeight="1">
      <c r="A48" s="208"/>
      <c r="B48" s="5"/>
      <c r="C48" s="15">
        <f t="shared" si="6"/>
        <v>287</v>
      </c>
      <c r="D48" s="202" t="str">
        <f t="shared" si="7"/>
        <v>委託檢驗(定)試驗認證費</v>
      </c>
      <c r="E48" s="203"/>
      <c r="F48" s="103" t="s">
        <v>532</v>
      </c>
      <c r="G48" s="16" t="s">
        <v>561</v>
      </c>
      <c r="H48" s="92" t="s">
        <v>591</v>
      </c>
      <c r="I48" s="91"/>
      <c r="J48" s="4"/>
      <c r="M48" s="18">
        <v>289</v>
      </c>
      <c r="N48" s="19" t="s">
        <v>304</v>
      </c>
      <c r="O48" s="42" t="s">
        <v>457</v>
      </c>
      <c r="P48" s="18" t="s">
        <v>469</v>
      </c>
      <c r="Q48" s="43" t="s">
        <v>336</v>
      </c>
      <c r="R48" s="39" t="s">
        <v>409</v>
      </c>
    </row>
    <row r="49" spans="1:18" ht="32.25" customHeight="1">
      <c r="A49" s="208"/>
      <c r="B49" s="5"/>
      <c r="C49" s="15">
        <f t="shared" si="6"/>
        <v>288</v>
      </c>
      <c r="D49" s="202" t="str">
        <f t="shared" si="7"/>
        <v>委託考選訓練費</v>
      </c>
      <c r="E49" s="203"/>
      <c r="F49" s="103" t="s">
        <v>592</v>
      </c>
      <c r="G49" s="16" t="s">
        <v>561</v>
      </c>
      <c r="H49" s="92" t="s">
        <v>593</v>
      </c>
      <c r="I49" s="91"/>
      <c r="J49" s="4"/>
      <c r="M49" s="18" t="s">
        <v>410</v>
      </c>
      <c r="N49" s="19" t="s">
        <v>304</v>
      </c>
      <c r="O49" s="42" t="s">
        <v>457</v>
      </c>
      <c r="P49" s="18" t="s">
        <v>469</v>
      </c>
      <c r="Q49" s="18" t="s">
        <v>337</v>
      </c>
      <c r="R49" s="39" t="s">
        <v>295</v>
      </c>
    </row>
    <row r="50" spans="1:18" ht="33" customHeight="1">
      <c r="A50" s="208"/>
      <c r="B50" s="5"/>
      <c r="C50" s="15">
        <f t="shared" si="6"/>
        <v>289</v>
      </c>
      <c r="D50" s="202" t="str">
        <f t="shared" si="7"/>
        <v>試務甄選費</v>
      </c>
      <c r="E50" s="203"/>
      <c r="F50" s="103" t="s">
        <v>594</v>
      </c>
      <c r="G50" s="16" t="s">
        <v>561</v>
      </c>
      <c r="H50" s="92"/>
      <c r="I50" s="91"/>
      <c r="J50" s="4"/>
      <c r="M50" s="18" t="s">
        <v>411</v>
      </c>
      <c r="N50" s="19" t="s">
        <v>304</v>
      </c>
      <c r="O50" s="42" t="s">
        <v>457</v>
      </c>
      <c r="P50" s="18" t="s">
        <v>469</v>
      </c>
      <c r="Q50" s="18" t="s">
        <v>438</v>
      </c>
      <c r="R50" s="40" t="s">
        <v>296</v>
      </c>
    </row>
    <row r="51" spans="1:18" ht="30" customHeight="1" thickBot="1">
      <c r="A51" s="208"/>
      <c r="B51" s="5"/>
      <c r="C51" s="15" t="str">
        <f t="shared" si="6"/>
        <v>28A</v>
      </c>
      <c r="D51" s="202" t="str">
        <f t="shared" si="7"/>
        <v>電子計算機軟體服務費</v>
      </c>
      <c r="E51" s="203"/>
      <c r="F51" s="103" t="s">
        <v>595</v>
      </c>
      <c r="G51" s="16" t="s">
        <v>561</v>
      </c>
      <c r="H51" s="91"/>
      <c r="I51" s="91"/>
      <c r="J51" s="4"/>
      <c r="M51" s="62">
        <v>291</v>
      </c>
      <c r="N51" s="63" t="s">
        <v>304</v>
      </c>
      <c r="O51" s="64" t="s">
        <v>457</v>
      </c>
      <c r="P51" s="62" t="s">
        <v>471</v>
      </c>
      <c r="Q51" s="62" t="s">
        <v>471</v>
      </c>
      <c r="R51" s="65" t="s">
        <v>412</v>
      </c>
    </row>
    <row r="52" spans="1:18" ht="48" customHeight="1">
      <c r="A52" s="208"/>
      <c r="B52" s="5"/>
      <c r="C52" s="15" t="str">
        <f t="shared" si="6"/>
        <v>28Y</v>
      </c>
      <c r="D52" s="202" t="str">
        <f t="shared" si="7"/>
        <v>其他</v>
      </c>
      <c r="E52" s="203"/>
      <c r="F52" s="103" t="s">
        <v>596</v>
      </c>
      <c r="G52" s="16" t="s">
        <v>561</v>
      </c>
      <c r="H52" s="91"/>
      <c r="I52" s="91"/>
      <c r="J52" s="4"/>
      <c r="M52" s="50">
        <v>312</v>
      </c>
      <c r="N52" s="51" t="s">
        <v>304</v>
      </c>
      <c r="O52" s="52" t="s">
        <v>472</v>
      </c>
      <c r="P52" s="50" t="s">
        <v>339</v>
      </c>
      <c r="Q52" s="50" t="s">
        <v>413</v>
      </c>
      <c r="R52" s="61" t="s">
        <v>473</v>
      </c>
    </row>
    <row r="53" spans="1:18" ht="30" customHeight="1">
      <c r="A53" s="208"/>
      <c r="B53" s="5"/>
      <c r="C53" s="15">
        <f t="shared" si="6"/>
        <v>291</v>
      </c>
      <c r="D53" s="202" t="str">
        <f t="shared" si="7"/>
        <v>公共關係費</v>
      </c>
      <c r="E53" s="203"/>
      <c r="F53" s="103" t="s">
        <v>597</v>
      </c>
      <c r="G53" s="16" t="s">
        <v>561</v>
      </c>
      <c r="H53" s="91"/>
      <c r="I53" s="91"/>
      <c r="J53" s="4"/>
      <c r="M53" s="18">
        <v>321</v>
      </c>
      <c r="N53" s="19" t="s">
        <v>304</v>
      </c>
      <c r="O53" s="42" t="s">
        <v>472</v>
      </c>
      <c r="P53" s="18" t="s">
        <v>414</v>
      </c>
      <c r="Q53" s="18" t="s">
        <v>340</v>
      </c>
      <c r="R53" s="39" t="s">
        <v>474</v>
      </c>
    </row>
    <row r="54" spans="1:18" ht="34.5" customHeight="1">
      <c r="A54" s="208"/>
      <c r="B54" s="5"/>
      <c r="C54" s="15">
        <f t="shared" si="6"/>
        <v>312</v>
      </c>
      <c r="D54" s="202" t="str">
        <f t="shared" si="7"/>
        <v>燃料</v>
      </c>
      <c r="E54" s="203"/>
      <c r="F54" s="103" t="s">
        <v>598</v>
      </c>
      <c r="G54" s="16" t="s">
        <v>561</v>
      </c>
      <c r="H54" s="90"/>
      <c r="I54" s="91"/>
      <c r="J54" s="4"/>
      <c r="M54" s="18">
        <v>322</v>
      </c>
      <c r="N54" s="19" t="s">
        <v>304</v>
      </c>
      <c r="O54" s="42" t="s">
        <v>472</v>
      </c>
      <c r="P54" s="18" t="s">
        <v>414</v>
      </c>
      <c r="Q54" s="44" t="s">
        <v>415</v>
      </c>
      <c r="R54" s="46" t="s">
        <v>372</v>
      </c>
    </row>
    <row r="55" spans="1:18" s="2" customFormat="1" ht="34.5" customHeight="1">
      <c r="A55" s="9"/>
      <c r="B55" s="5"/>
      <c r="C55" s="15">
        <f t="shared" si="6"/>
        <v>321</v>
      </c>
      <c r="D55" s="202" t="str">
        <f t="shared" si="7"/>
        <v>辦公（事務）用品</v>
      </c>
      <c r="E55" s="203"/>
      <c r="F55" s="103" t="s">
        <v>599</v>
      </c>
      <c r="G55" s="16" t="s">
        <v>561</v>
      </c>
      <c r="H55" s="90" t="s">
        <v>608</v>
      </c>
      <c r="I55" s="91"/>
      <c r="J55" s="9"/>
      <c r="K55" s="14"/>
      <c r="L55" s="14"/>
      <c r="M55" s="18">
        <v>323</v>
      </c>
      <c r="N55" s="19" t="s">
        <v>304</v>
      </c>
      <c r="O55" s="42" t="s">
        <v>472</v>
      </c>
      <c r="P55" s="18" t="s">
        <v>414</v>
      </c>
      <c r="Q55" s="19" t="s">
        <v>341</v>
      </c>
      <c r="R55" s="39" t="s">
        <v>475</v>
      </c>
    </row>
    <row r="56" spans="1:18" s="2" customFormat="1" ht="34.5" customHeight="1">
      <c r="A56" s="9"/>
      <c r="B56" s="5"/>
      <c r="C56" s="15">
        <f t="shared" si="6"/>
        <v>322</v>
      </c>
      <c r="D56" s="202" t="str">
        <f t="shared" si="7"/>
        <v>報章什誌</v>
      </c>
      <c r="E56" s="203"/>
      <c r="F56" s="103" t="s">
        <v>600</v>
      </c>
      <c r="G56" s="16" t="s">
        <v>561</v>
      </c>
      <c r="H56" s="92" t="s">
        <v>609</v>
      </c>
      <c r="I56" s="91"/>
      <c r="J56" s="10"/>
      <c r="K56" s="17"/>
      <c r="L56" s="17"/>
      <c r="M56" s="18">
        <v>324</v>
      </c>
      <c r="N56" s="19" t="s">
        <v>304</v>
      </c>
      <c r="O56" s="42" t="s">
        <v>472</v>
      </c>
      <c r="P56" s="18" t="s">
        <v>414</v>
      </c>
      <c r="Q56" s="18" t="s">
        <v>342</v>
      </c>
      <c r="R56" s="31" t="s">
        <v>373</v>
      </c>
    </row>
    <row r="57" spans="1:18" s="2" customFormat="1" ht="34.5" customHeight="1">
      <c r="A57" s="9"/>
      <c r="B57" s="5"/>
      <c r="C57" s="15">
        <f t="shared" si="6"/>
        <v>323</v>
      </c>
      <c r="D57" s="202" t="str">
        <f t="shared" si="7"/>
        <v>農業與園藝用品及環境美化費</v>
      </c>
      <c r="E57" s="203"/>
      <c r="F57" s="103" t="s">
        <v>601</v>
      </c>
      <c r="G57" s="16" t="s">
        <v>561</v>
      </c>
      <c r="H57" s="91"/>
      <c r="I57" s="91"/>
      <c r="J57" s="10"/>
      <c r="K57" s="17"/>
      <c r="L57" s="17"/>
      <c r="M57" s="18">
        <v>326</v>
      </c>
      <c r="N57" s="19" t="s">
        <v>304</v>
      </c>
      <c r="O57" s="42" t="s">
        <v>472</v>
      </c>
      <c r="P57" s="18" t="s">
        <v>414</v>
      </c>
      <c r="Q57" s="18" t="s">
        <v>476</v>
      </c>
      <c r="R57" s="46" t="s">
        <v>417</v>
      </c>
    </row>
    <row r="58" spans="1:18" s="2" customFormat="1" ht="79.5" customHeight="1">
      <c r="A58" s="9"/>
      <c r="B58" s="5"/>
      <c r="C58" s="15">
        <f t="shared" si="6"/>
        <v>324</v>
      </c>
      <c r="D58" s="202" t="str">
        <f t="shared" si="7"/>
        <v>化學藥劑與實驗用品</v>
      </c>
      <c r="E58" s="203"/>
      <c r="F58" s="103" t="s">
        <v>602</v>
      </c>
      <c r="G58" s="16" t="s">
        <v>561</v>
      </c>
      <c r="H58" s="91" t="s">
        <v>610</v>
      </c>
      <c r="I58" s="91"/>
      <c r="J58" s="10"/>
      <c r="K58" s="17"/>
      <c r="L58" s="17"/>
      <c r="M58" s="18">
        <v>328</v>
      </c>
      <c r="N58" s="19" t="s">
        <v>304</v>
      </c>
      <c r="O58" s="42" t="s">
        <v>472</v>
      </c>
      <c r="P58" s="18" t="s">
        <v>414</v>
      </c>
      <c r="Q58" s="43" t="s">
        <v>343</v>
      </c>
      <c r="R58" s="31" t="s">
        <v>374</v>
      </c>
    </row>
    <row r="59" spans="1:18" s="2" customFormat="1" ht="80.25" customHeight="1" thickBot="1">
      <c r="A59" s="9"/>
      <c r="B59" s="5"/>
      <c r="C59" s="15">
        <f t="shared" si="6"/>
        <v>326</v>
      </c>
      <c r="D59" s="202" t="str">
        <f t="shared" si="7"/>
        <v>食品</v>
      </c>
      <c r="E59" s="203"/>
      <c r="F59" s="103" t="s">
        <v>603</v>
      </c>
      <c r="G59" s="16" t="s">
        <v>561</v>
      </c>
      <c r="H59" s="92" t="s">
        <v>19</v>
      </c>
      <c r="I59" s="91"/>
      <c r="J59" s="10"/>
      <c r="K59" s="17"/>
      <c r="L59" s="17"/>
      <c r="M59" s="62" t="s">
        <v>477</v>
      </c>
      <c r="N59" s="63" t="s">
        <v>304</v>
      </c>
      <c r="O59" s="64" t="s">
        <v>472</v>
      </c>
      <c r="P59" s="62" t="s">
        <v>414</v>
      </c>
      <c r="Q59" s="62" t="s">
        <v>438</v>
      </c>
      <c r="R59" s="67" t="s">
        <v>297</v>
      </c>
    </row>
    <row r="60" spans="1:18" s="2" customFormat="1" ht="34.5" customHeight="1">
      <c r="A60" s="9"/>
      <c r="B60" s="5"/>
      <c r="C60" s="15">
        <f t="shared" si="6"/>
        <v>328</v>
      </c>
      <c r="D60" s="202" t="str">
        <f t="shared" si="7"/>
        <v>醫療用品(非醫療院所使用)</v>
      </c>
      <c r="E60" s="203"/>
      <c r="F60" s="103" t="s">
        <v>604</v>
      </c>
      <c r="G60" s="16" t="s">
        <v>561</v>
      </c>
      <c r="H60" s="91" t="s">
        <v>20</v>
      </c>
      <c r="I60" s="91"/>
      <c r="J60" s="10"/>
      <c r="K60" s="17"/>
      <c r="L60" s="17"/>
      <c r="M60" s="50">
        <v>442</v>
      </c>
      <c r="N60" s="51" t="s">
        <v>304</v>
      </c>
      <c r="O60" s="66" t="s">
        <v>478</v>
      </c>
      <c r="P60" s="50" t="s">
        <v>479</v>
      </c>
      <c r="Q60" s="50" t="s">
        <v>418</v>
      </c>
      <c r="R60" s="57" t="s">
        <v>416</v>
      </c>
    </row>
    <row r="61" spans="1:18" s="2" customFormat="1" ht="53.25" customHeight="1" thickBot="1">
      <c r="A61" s="9"/>
      <c r="B61" s="5"/>
      <c r="C61" s="15" t="str">
        <f aca="true" t="shared" si="8" ref="C61:C79">M59</f>
        <v>32Y</v>
      </c>
      <c r="D61" s="202" t="str">
        <f aca="true" t="shared" si="9" ref="D61:D79">Q59</f>
        <v>其他</v>
      </c>
      <c r="E61" s="203"/>
      <c r="F61" s="103" t="s">
        <v>605</v>
      </c>
      <c r="G61" s="16" t="s">
        <v>561</v>
      </c>
      <c r="H61" s="92"/>
      <c r="I61" s="91"/>
      <c r="J61" s="10"/>
      <c r="K61" s="17"/>
      <c r="L61" s="17"/>
      <c r="M61" s="78">
        <v>451</v>
      </c>
      <c r="N61" s="79" t="s">
        <v>304</v>
      </c>
      <c r="O61" s="80" t="s">
        <v>478</v>
      </c>
      <c r="P61" s="78" t="s">
        <v>344</v>
      </c>
      <c r="Q61" s="78" t="s">
        <v>344</v>
      </c>
      <c r="R61" s="81" t="s">
        <v>419</v>
      </c>
    </row>
    <row r="62" spans="1:18" s="2" customFormat="1" ht="51" customHeight="1" thickTop="1">
      <c r="A62" s="9"/>
      <c r="B62" s="5"/>
      <c r="C62" s="15">
        <f t="shared" si="8"/>
        <v>442</v>
      </c>
      <c r="D62" s="202" t="str">
        <f t="shared" si="9"/>
        <v>車租</v>
      </c>
      <c r="E62" s="203"/>
      <c r="F62" s="103" t="s">
        <v>606</v>
      </c>
      <c r="G62" s="16" t="s">
        <v>561</v>
      </c>
      <c r="H62" s="92"/>
      <c r="I62" s="91"/>
      <c r="J62" s="10"/>
      <c r="K62" s="17"/>
      <c r="L62" s="17"/>
      <c r="M62" s="82">
        <v>514</v>
      </c>
      <c r="N62" s="83" t="s">
        <v>552</v>
      </c>
      <c r="O62" s="83" t="s">
        <v>480</v>
      </c>
      <c r="P62" s="82" t="s">
        <v>420</v>
      </c>
      <c r="Q62" s="82" t="s">
        <v>345</v>
      </c>
      <c r="R62" s="84" t="s">
        <v>421</v>
      </c>
    </row>
    <row r="63" spans="1:18" s="2" customFormat="1" ht="66" customHeight="1">
      <c r="A63" s="9"/>
      <c r="B63" s="5"/>
      <c r="C63" s="15">
        <f t="shared" si="8"/>
        <v>451</v>
      </c>
      <c r="D63" s="202" t="str">
        <f t="shared" si="9"/>
        <v>什項設備租金</v>
      </c>
      <c r="E63" s="203"/>
      <c r="F63" s="103" t="s">
        <v>607</v>
      </c>
      <c r="G63" s="16" t="s">
        <v>561</v>
      </c>
      <c r="H63" s="90"/>
      <c r="I63" s="91"/>
      <c r="J63" s="10"/>
      <c r="K63" s="17"/>
      <c r="L63" s="17"/>
      <c r="M63" s="18">
        <v>515</v>
      </c>
      <c r="N63" s="19" t="s">
        <v>481</v>
      </c>
      <c r="O63" s="19" t="s">
        <v>550</v>
      </c>
      <c r="P63" s="18" t="s">
        <v>420</v>
      </c>
      <c r="Q63" s="43" t="s">
        <v>346</v>
      </c>
      <c r="R63" s="47" t="s">
        <v>551</v>
      </c>
    </row>
    <row r="64" spans="1:18" ht="54" customHeight="1">
      <c r="A64" s="9"/>
      <c r="B64" s="5"/>
      <c r="C64" s="15">
        <f t="shared" si="8"/>
        <v>514</v>
      </c>
      <c r="D64" s="202" t="str">
        <f t="shared" si="9"/>
        <v>購置機械及設備</v>
      </c>
      <c r="E64" s="203"/>
      <c r="F64" s="103" t="s">
        <v>21</v>
      </c>
      <c r="G64" s="16" t="s">
        <v>561</v>
      </c>
      <c r="H64" s="90"/>
      <c r="I64" s="91"/>
      <c r="J64" s="10"/>
      <c r="K64" s="17"/>
      <c r="L64" s="17"/>
      <c r="M64" s="18">
        <v>516</v>
      </c>
      <c r="N64" s="19" t="s">
        <v>547</v>
      </c>
      <c r="O64" s="19" t="s">
        <v>480</v>
      </c>
      <c r="P64" s="18" t="s">
        <v>420</v>
      </c>
      <c r="Q64" s="43" t="s">
        <v>347</v>
      </c>
      <c r="R64" s="47" t="s">
        <v>347</v>
      </c>
    </row>
    <row r="65" spans="1:18" ht="54" customHeight="1" thickBot="1">
      <c r="A65" s="9"/>
      <c r="B65" s="5"/>
      <c r="C65" s="15">
        <f t="shared" si="8"/>
        <v>515</v>
      </c>
      <c r="D65" s="202" t="str">
        <f t="shared" si="9"/>
        <v>購置交通及運輸設備</v>
      </c>
      <c r="E65" s="203"/>
      <c r="F65" s="103" t="s">
        <v>22</v>
      </c>
      <c r="G65" s="16" t="s">
        <v>561</v>
      </c>
      <c r="H65" s="90" t="s">
        <v>119</v>
      </c>
      <c r="I65" s="91"/>
      <c r="J65" s="10"/>
      <c r="K65" s="13"/>
      <c r="L65" s="13"/>
      <c r="M65" s="78">
        <v>521</v>
      </c>
      <c r="N65" s="79" t="s">
        <v>549</v>
      </c>
      <c r="O65" s="79" t="s">
        <v>480</v>
      </c>
      <c r="P65" s="78" t="s">
        <v>482</v>
      </c>
      <c r="Q65" s="85" t="s">
        <v>348</v>
      </c>
      <c r="R65" s="86" t="s">
        <v>376</v>
      </c>
    </row>
    <row r="66" spans="1:18" ht="42" customHeight="1" thickTop="1">
      <c r="A66" s="9"/>
      <c r="B66" s="5"/>
      <c r="C66" s="15">
        <f t="shared" si="8"/>
        <v>516</v>
      </c>
      <c r="D66" s="202" t="str">
        <f t="shared" si="9"/>
        <v>購置什項設備</v>
      </c>
      <c r="E66" s="203"/>
      <c r="F66" s="103" t="s">
        <v>23</v>
      </c>
      <c r="G66" s="16" t="s">
        <v>561</v>
      </c>
      <c r="H66" s="90" t="s">
        <v>24</v>
      </c>
      <c r="I66" s="91"/>
      <c r="J66" s="10"/>
      <c r="M66" s="82">
        <v>661</v>
      </c>
      <c r="N66" s="83" t="s">
        <v>304</v>
      </c>
      <c r="O66" s="83" t="s">
        <v>548</v>
      </c>
      <c r="P66" s="82" t="s">
        <v>483</v>
      </c>
      <c r="Q66" s="82" t="s">
        <v>350</v>
      </c>
      <c r="R66" s="87" t="s">
        <v>484</v>
      </c>
    </row>
    <row r="67" spans="1:18" ht="33">
      <c r="A67" s="9"/>
      <c r="B67" s="5"/>
      <c r="C67" s="15">
        <f t="shared" si="8"/>
        <v>521</v>
      </c>
      <c r="D67" s="202" t="str">
        <f t="shared" si="9"/>
        <v>購置電腦軟體</v>
      </c>
      <c r="E67" s="203"/>
      <c r="F67" s="103" t="s">
        <v>25</v>
      </c>
      <c r="G67" s="16" t="s">
        <v>561</v>
      </c>
      <c r="H67" s="90" t="s">
        <v>26</v>
      </c>
      <c r="I67" s="91"/>
      <c r="J67" s="10"/>
      <c r="M67" s="18">
        <v>663</v>
      </c>
      <c r="N67" s="19" t="s">
        <v>304</v>
      </c>
      <c r="O67" s="19" t="s">
        <v>349</v>
      </c>
      <c r="P67" s="18" t="s">
        <v>483</v>
      </c>
      <c r="Q67" s="43" t="s">
        <v>351</v>
      </c>
      <c r="R67" s="49" t="s">
        <v>351</v>
      </c>
    </row>
    <row r="68" spans="1:18" ht="33.75" thickBot="1">
      <c r="A68" s="9"/>
      <c r="B68" s="5"/>
      <c r="C68" s="15">
        <f t="shared" si="8"/>
        <v>661</v>
      </c>
      <c r="D68" s="202" t="str">
        <f t="shared" si="9"/>
        <v>行政規費與強制費</v>
      </c>
      <c r="E68" s="203"/>
      <c r="F68" s="103" t="s">
        <v>27</v>
      </c>
      <c r="G68" s="16" t="s">
        <v>561</v>
      </c>
      <c r="H68" s="90" t="s">
        <v>152</v>
      </c>
      <c r="I68" s="91"/>
      <c r="J68" s="10"/>
      <c r="M68" s="62">
        <v>671</v>
      </c>
      <c r="N68" s="63" t="s">
        <v>304</v>
      </c>
      <c r="O68" s="63" t="s">
        <v>349</v>
      </c>
      <c r="P68" s="69" t="s">
        <v>428</v>
      </c>
      <c r="Q68" s="69" t="s">
        <v>352</v>
      </c>
      <c r="R68" s="65"/>
    </row>
    <row r="69" spans="1:18" ht="49.5">
      <c r="A69" s="9"/>
      <c r="B69" s="5"/>
      <c r="C69" s="15">
        <f t="shared" si="8"/>
        <v>663</v>
      </c>
      <c r="D69" s="202" t="str">
        <f t="shared" si="9"/>
        <v>汽車燃料使用費</v>
      </c>
      <c r="E69" s="203"/>
      <c r="F69" s="103" t="s">
        <v>28</v>
      </c>
      <c r="G69" s="16" t="s">
        <v>561</v>
      </c>
      <c r="H69" s="90" t="s">
        <v>29</v>
      </c>
      <c r="I69" s="91"/>
      <c r="J69" s="10"/>
      <c r="M69" s="50">
        <v>712</v>
      </c>
      <c r="N69" s="51" t="s">
        <v>304</v>
      </c>
      <c r="O69" s="51" t="s">
        <v>353</v>
      </c>
      <c r="P69" s="50" t="s">
        <v>485</v>
      </c>
      <c r="Q69" s="70" t="s">
        <v>356</v>
      </c>
      <c r="R69" s="68" t="s">
        <v>377</v>
      </c>
    </row>
    <row r="70" spans="1:18" ht="49.5">
      <c r="A70" s="9"/>
      <c r="B70" s="5"/>
      <c r="C70" s="15">
        <f t="shared" si="8"/>
        <v>671</v>
      </c>
      <c r="D70" s="202" t="str">
        <f t="shared" si="9"/>
        <v>解繳公庫</v>
      </c>
      <c r="E70" s="203"/>
      <c r="F70" s="103" t="s">
        <v>30</v>
      </c>
      <c r="G70" s="16" t="s">
        <v>561</v>
      </c>
      <c r="H70" s="90" t="s">
        <v>33</v>
      </c>
      <c r="I70" s="91"/>
      <c r="J70" s="10"/>
      <c r="M70" s="18">
        <v>713</v>
      </c>
      <c r="N70" s="19" t="s">
        <v>304</v>
      </c>
      <c r="O70" s="19" t="s">
        <v>429</v>
      </c>
      <c r="P70" s="18" t="s">
        <v>485</v>
      </c>
      <c r="Q70" s="43" t="s">
        <v>357</v>
      </c>
      <c r="R70" s="48" t="s">
        <v>378</v>
      </c>
    </row>
    <row r="71" spans="1:18" ht="49.5">
      <c r="A71" s="9"/>
      <c r="B71" s="5"/>
      <c r="C71" s="15">
        <f>M69</f>
        <v>712</v>
      </c>
      <c r="D71" s="202" t="str">
        <f>Q69</f>
        <v>學術團體會費</v>
      </c>
      <c r="E71" s="203"/>
      <c r="F71" s="103" t="s">
        <v>31</v>
      </c>
      <c r="G71" s="16" t="s">
        <v>561</v>
      </c>
      <c r="H71" s="90" t="s">
        <v>34</v>
      </c>
      <c r="I71" s="91"/>
      <c r="J71" s="10"/>
      <c r="M71" s="18">
        <v>726</v>
      </c>
      <c r="N71" s="19" t="s">
        <v>304</v>
      </c>
      <c r="O71" s="19" t="s">
        <v>429</v>
      </c>
      <c r="P71" s="44" t="s">
        <v>358</v>
      </c>
      <c r="Q71" s="18" t="s">
        <v>359</v>
      </c>
      <c r="R71" s="48" t="s">
        <v>486</v>
      </c>
    </row>
    <row r="72" spans="1:18" ht="49.5">
      <c r="A72" s="9"/>
      <c r="B72" s="5"/>
      <c r="C72" s="15">
        <f>M70</f>
        <v>713</v>
      </c>
      <c r="D72" s="202" t="str">
        <f>Q70</f>
        <v>職業團體會費</v>
      </c>
      <c r="E72" s="203"/>
      <c r="F72" s="103" t="s">
        <v>32</v>
      </c>
      <c r="G72" s="16" t="s">
        <v>561</v>
      </c>
      <c r="H72" s="90" t="s">
        <v>35</v>
      </c>
      <c r="I72" s="91"/>
      <c r="J72" s="10"/>
      <c r="M72" s="18" t="s">
        <v>440</v>
      </c>
      <c r="N72" s="19" t="s">
        <v>304</v>
      </c>
      <c r="O72" s="19" t="s">
        <v>429</v>
      </c>
      <c r="P72" s="44" t="s">
        <v>358</v>
      </c>
      <c r="Q72" s="43" t="s">
        <v>338</v>
      </c>
      <c r="R72" s="48" t="s">
        <v>287</v>
      </c>
    </row>
    <row r="73" spans="1:18" ht="49.5">
      <c r="A73" s="9"/>
      <c r="B73" s="5"/>
      <c r="C73" s="15">
        <f>M71</f>
        <v>726</v>
      </c>
      <c r="D73" s="202" t="str">
        <f>Q71</f>
        <v>獎助學員生給與</v>
      </c>
      <c r="E73" s="203"/>
      <c r="F73" s="103" t="s">
        <v>36</v>
      </c>
      <c r="G73" s="16" t="s">
        <v>561</v>
      </c>
      <c r="H73" s="90" t="s">
        <v>39</v>
      </c>
      <c r="I73" s="91"/>
      <c r="J73" s="10"/>
      <c r="M73" s="18">
        <v>747</v>
      </c>
      <c r="N73" s="19" t="s">
        <v>304</v>
      </c>
      <c r="O73" s="19" t="s">
        <v>429</v>
      </c>
      <c r="P73" s="19" t="s">
        <v>360</v>
      </c>
      <c r="Q73" s="43" t="s">
        <v>362</v>
      </c>
      <c r="R73" s="48"/>
    </row>
    <row r="74" spans="1:18" ht="38.25" customHeight="1" thickBot="1">
      <c r="A74" s="9"/>
      <c r="B74" s="5"/>
      <c r="C74" s="15" t="str">
        <f>M72</f>
        <v>72Y</v>
      </c>
      <c r="D74" s="202" t="str">
        <f>Q72</f>
        <v>其他</v>
      </c>
      <c r="E74" s="203"/>
      <c r="F74" s="103" t="s">
        <v>37</v>
      </c>
      <c r="G74" s="16" t="s">
        <v>561</v>
      </c>
      <c r="H74" s="90" t="s">
        <v>149</v>
      </c>
      <c r="I74" s="91"/>
      <c r="J74" s="10"/>
      <c r="M74" s="62">
        <v>751</v>
      </c>
      <c r="N74" s="63" t="s">
        <v>304</v>
      </c>
      <c r="O74" s="63" t="s">
        <v>429</v>
      </c>
      <c r="P74" s="62" t="s">
        <v>430</v>
      </c>
      <c r="Q74" s="62" t="s">
        <v>431</v>
      </c>
      <c r="R74" s="71" t="s">
        <v>436</v>
      </c>
    </row>
    <row r="75" spans="1:18" ht="33.75" thickBot="1">
      <c r="A75" s="9"/>
      <c r="B75" s="5"/>
      <c r="C75" s="15">
        <f t="shared" si="8"/>
        <v>747</v>
      </c>
      <c r="D75" s="202" t="str">
        <f t="shared" si="9"/>
        <v>慰問金、照護及濟助金</v>
      </c>
      <c r="E75" s="203"/>
      <c r="F75" s="103" t="s">
        <v>38</v>
      </c>
      <c r="G75" s="16" t="s">
        <v>561</v>
      </c>
      <c r="H75" s="90" t="s">
        <v>40</v>
      </c>
      <c r="I75" s="91"/>
      <c r="J75" s="10"/>
      <c r="M75" s="73">
        <v>817</v>
      </c>
      <c r="N75" s="74" t="s">
        <v>304</v>
      </c>
      <c r="O75" s="75" t="s">
        <v>363</v>
      </c>
      <c r="P75" s="75" t="s">
        <v>437</v>
      </c>
      <c r="Q75" s="76" t="s">
        <v>364</v>
      </c>
      <c r="R75" s="77" t="s">
        <v>365</v>
      </c>
    </row>
    <row r="76" spans="1:18" ht="33">
      <c r="A76" s="9"/>
      <c r="B76" s="5"/>
      <c r="C76" s="15">
        <f t="shared" si="8"/>
        <v>751</v>
      </c>
      <c r="D76" s="202" t="str">
        <f t="shared" si="9"/>
        <v>技能競賽</v>
      </c>
      <c r="E76" s="203"/>
      <c r="F76" s="103" t="s">
        <v>100</v>
      </c>
      <c r="G76" s="16" t="s">
        <v>561</v>
      </c>
      <c r="H76" s="90" t="s">
        <v>101</v>
      </c>
      <c r="I76" s="91"/>
      <c r="J76" s="10"/>
      <c r="M76" s="50">
        <v>911</v>
      </c>
      <c r="N76" s="51" t="s">
        <v>304</v>
      </c>
      <c r="O76" s="50" t="s">
        <v>438</v>
      </c>
      <c r="P76" s="50" t="s">
        <v>439</v>
      </c>
      <c r="Q76" s="70" t="s">
        <v>379</v>
      </c>
      <c r="R76" s="72" t="s">
        <v>379</v>
      </c>
    </row>
    <row r="77" spans="1:18" ht="45.75" customHeight="1">
      <c r="A77" s="9"/>
      <c r="B77" s="5"/>
      <c r="C77" s="15">
        <f t="shared" si="8"/>
        <v>817</v>
      </c>
      <c r="D77" s="202" t="str">
        <f t="shared" si="9"/>
        <v>資產短絀</v>
      </c>
      <c r="E77" s="203"/>
      <c r="F77" s="103" t="s">
        <v>42</v>
      </c>
      <c r="G77" s="16" t="s">
        <v>561</v>
      </c>
      <c r="H77" s="90" t="s">
        <v>41</v>
      </c>
      <c r="I77" s="91"/>
      <c r="J77" s="10"/>
      <c r="M77" s="18" t="s">
        <v>487</v>
      </c>
      <c r="N77" s="19" t="s">
        <v>304</v>
      </c>
      <c r="O77" s="18" t="s">
        <v>438</v>
      </c>
      <c r="P77" s="18" t="s">
        <v>439</v>
      </c>
      <c r="Q77" s="27" t="s">
        <v>338</v>
      </c>
      <c r="R77" s="40" t="s">
        <v>287</v>
      </c>
    </row>
    <row r="78" spans="1:18" ht="33">
      <c r="A78" s="9"/>
      <c r="B78" s="5"/>
      <c r="C78" s="15">
        <f t="shared" si="8"/>
        <v>911</v>
      </c>
      <c r="D78" s="202" t="str">
        <f t="shared" si="9"/>
        <v>未足額進用殘障人員差額補助費</v>
      </c>
      <c r="E78" s="203"/>
      <c r="F78" s="103" t="s">
        <v>43</v>
      </c>
      <c r="G78" s="16" t="s">
        <v>561</v>
      </c>
      <c r="H78" s="90" t="s">
        <v>153</v>
      </c>
      <c r="I78" s="91"/>
      <c r="J78" s="10"/>
      <c r="M78" s="18" t="s">
        <v>284</v>
      </c>
      <c r="N78" s="19" t="s">
        <v>559</v>
      </c>
      <c r="O78" s="42" t="s">
        <v>441</v>
      </c>
      <c r="P78" s="26" t="s">
        <v>381</v>
      </c>
      <c r="Q78" s="26" t="s">
        <v>382</v>
      </c>
      <c r="R78" s="39" t="s">
        <v>291</v>
      </c>
    </row>
    <row r="79" spans="1:18" ht="33">
      <c r="A79" s="9"/>
      <c r="B79" s="5"/>
      <c r="C79" s="15" t="str">
        <f t="shared" si="8"/>
        <v>91Y</v>
      </c>
      <c r="D79" s="202" t="str">
        <f t="shared" si="9"/>
        <v>其他</v>
      </c>
      <c r="E79" s="203"/>
      <c r="F79" s="103" t="s">
        <v>46</v>
      </c>
      <c r="G79" s="16" t="s">
        <v>561</v>
      </c>
      <c r="H79" s="90"/>
      <c r="I79" s="91"/>
      <c r="J79" s="10"/>
      <c r="M79" s="18" t="s">
        <v>278</v>
      </c>
      <c r="N79" s="19" t="s">
        <v>559</v>
      </c>
      <c r="O79" s="42" t="s">
        <v>441</v>
      </c>
      <c r="P79" s="26" t="s">
        <v>447</v>
      </c>
      <c r="Q79" s="26" t="s">
        <v>449</v>
      </c>
      <c r="R79" s="39" t="s">
        <v>290</v>
      </c>
    </row>
    <row r="80" spans="1:18" ht="33">
      <c r="A80" s="9"/>
      <c r="B80" s="5"/>
      <c r="C80" s="106"/>
      <c r="D80" s="107"/>
      <c r="E80" s="108"/>
      <c r="F80" s="103" t="s">
        <v>45</v>
      </c>
      <c r="G80" s="16" t="s">
        <v>561</v>
      </c>
      <c r="H80" s="90" t="s">
        <v>44</v>
      </c>
      <c r="I80" s="91"/>
      <c r="J80" s="10"/>
      <c r="M80" s="18" t="s">
        <v>665</v>
      </c>
      <c r="N80" s="19" t="s">
        <v>559</v>
      </c>
      <c r="O80" s="42" t="s">
        <v>441</v>
      </c>
      <c r="P80" s="19" t="s">
        <v>360</v>
      </c>
      <c r="Q80" s="26" t="s">
        <v>666</v>
      </c>
      <c r="R80" s="39" t="s">
        <v>289</v>
      </c>
    </row>
    <row r="81" spans="1:18" ht="33">
      <c r="A81" s="9"/>
      <c r="B81" s="5"/>
      <c r="C81" s="106"/>
      <c r="D81" s="107"/>
      <c r="E81" s="108"/>
      <c r="F81" s="103" t="s">
        <v>145</v>
      </c>
      <c r="G81" s="16" t="s">
        <v>561</v>
      </c>
      <c r="H81" s="90" t="s">
        <v>146</v>
      </c>
      <c r="I81" s="91"/>
      <c r="J81" s="10"/>
      <c r="M81" s="78" t="s">
        <v>279</v>
      </c>
      <c r="N81" s="19" t="s">
        <v>559</v>
      </c>
      <c r="O81" s="110" t="s">
        <v>441</v>
      </c>
      <c r="P81" s="111" t="s">
        <v>381</v>
      </c>
      <c r="Q81" s="85" t="s">
        <v>314</v>
      </c>
      <c r="R81" s="39" t="s">
        <v>288</v>
      </c>
    </row>
    <row r="82" spans="1:18" ht="33" customHeight="1">
      <c r="A82" s="9"/>
      <c r="B82" s="5"/>
      <c r="C82" s="106"/>
      <c r="D82" s="107"/>
      <c r="E82" s="108"/>
      <c r="F82" s="103" t="s">
        <v>147</v>
      </c>
      <c r="G82" s="16" t="s">
        <v>561</v>
      </c>
      <c r="H82" s="90" t="s">
        <v>230</v>
      </c>
      <c r="I82" s="91"/>
      <c r="J82" s="10"/>
      <c r="M82" s="18" t="s">
        <v>280</v>
      </c>
      <c r="N82" s="19" t="s">
        <v>559</v>
      </c>
      <c r="O82" s="42" t="s">
        <v>441</v>
      </c>
      <c r="P82" s="44" t="s">
        <v>315</v>
      </c>
      <c r="Q82" s="43" t="s">
        <v>298</v>
      </c>
      <c r="R82" s="112" t="s">
        <v>286</v>
      </c>
    </row>
    <row r="83" spans="6:18" ht="36" customHeight="1">
      <c r="F83" s="103" t="s">
        <v>243</v>
      </c>
      <c r="G83" s="16" t="s">
        <v>561</v>
      </c>
      <c r="H83" s="90"/>
      <c r="I83" s="91"/>
      <c r="J83" s="10"/>
      <c r="M83" s="18" t="s">
        <v>283</v>
      </c>
      <c r="N83" s="112" t="s">
        <v>558</v>
      </c>
      <c r="O83" s="42" t="s">
        <v>441</v>
      </c>
      <c r="P83" s="44" t="s">
        <v>315</v>
      </c>
      <c r="Q83" s="43" t="s">
        <v>298</v>
      </c>
      <c r="R83" s="112" t="s">
        <v>285</v>
      </c>
    </row>
    <row r="84" spans="6:18" ht="33">
      <c r="F84" s="103" t="s">
        <v>234</v>
      </c>
      <c r="G84" s="16" t="s">
        <v>561</v>
      </c>
      <c r="H84" s="90"/>
      <c r="I84" s="91"/>
      <c r="J84" s="10"/>
      <c r="M84" s="18" t="s">
        <v>328</v>
      </c>
      <c r="N84" s="112" t="s">
        <v>558</v>
      </c>
      <c r="O84" s="42" t="s">
        <v>441</v>
      </c>
      <c r="P84" s="44" t="s">
        <v>315</v>
      </c>
      <c r="Q84" s="43" t="s">
        <v>450</v>
      </c>
      <c r="R84" s="113"/>
    </row>
    <row r="85" spans="6:18" ht="16.5">
      <c r="F85" s="103"/>
      <c r="G85" s="16" t="s">
        <v>561</v>
      </c>
      <c r="H85" s="90"/>
      <c r="I85" s="91"/>
      <c r="J85" s="10"/>
      <c r="M85" s="109"/>
      <c r="N85" s="114"/>
      <c r="O85" s="115"/>
      <c r="P85" s="115"/>
      <c r="Q85" s="115"/>
      <c r="R85" s="115"/>
    </row>
    <row r="86" spans="6:18" ht="16.5">
      <c r="F86" s="103"/>
      <c r="G86" s="16" t="s">
        <v>561</v>
      </c>
      <c r="H86" s="90"/>
      <c r="I86" s="91"/>
      <c r="J86" s="10"/>
      <c r="M86" s="109"/>
      <c r="N86" s="114"/>
      <c r="O86" s="115"/>
      <c r="P86" s="115"/>
      <c r="Q86" s="115"/>
      <c r="R86" s="115"/>
    </row>
    <row r="87" spans="6:18" ht="16.5">
      <c r="F87" s="103"/>
      <c r="G87" s="16" t="s">
        <v>561</v>
      </c>
      <c r="H87" s="90"/>
      <c r="I87" s="91"/>
      <c r="J87" s="10"/>
      <c r="M87" s="109"/>
      <c r="N87" s="114"/>
      <c r="O87" s="116"/>
      <c r="P87" s="117"/>
      <c r="Q87" s="118"/>
      <c r="R87" s="115"/>
    </row>
    <row r="88" spans="6:18" ht="16.5">
      <c r="F88" s="103"/>
      <c r="G88" s="16" t="s">
        <v>561</v>
      </c>
      <c r="H88" s="90"/>
      <c r="I88" s="91"/>
      <c r="J88" s="10"/>
      <c r="M88" s="115"/>
      <c r="N88" s="115"/>
      <c r="O88" s="115"/>
      <c r="P88" s="115"/>
      <c r="Q88" s="115"/>
      <c r="R88" s="115"/>
    </row>
    <row r="89" spans="6:10" ht="16.5">
      <c r="F89" s="103" t="s">
        <v>49</v>
      </c>
      <c r="G89" s="16" t="s">
        <v>561</v>
      </c>
      <c r="H89" s="90" t="s">
        <v>47</v>
      </c>
      <c r="I89" s="91"/>
      <c r="J89" s="10"/>
    </row>
    <row r="90" spans="6:10" ht="16.5">
      <c r="F90" s="103" t="s">
        <v>50</v>
      </c>
      <c r="G90" s="16" t="s">
        <v>561</v>
      </c>
      <c r="H90" s="90" t="s">
        <v>52</v>
      </c>
      <c r="I90" s="91"/>
      <c r="J90" s="10"/>
    </row>
    <row r="91" spans="6:10" ht="16.5">
      <c r="F91" s="103" t="s">
        <v>51</v>
      </c>
      <c r="G91" s="16" t="s">
        <v>561</v>
      </c>
      <c r="H91" s="90" t="s">
        <v>53</v>
      </c>
      <c r="I91" s="91"/>
      <c r="J91" s="10"/>
    </row>
    <row r="92" spans="6:10" ht="16.5">
      <c r="F92" s="103" t="s">
        <v>55</v>
      </c>
      <c r="G92" s="16" t="s">
        <v>561</v>
      </c>
      <c r="H92" s="90" t="s">
        <v>54</v>
      </c>
      <c r="I92" s="91"/>
      <c r="J92" s="10"/>
    </row>
    <row r="93" spans="6:10" ht="16.5">
      <c r="F93" s="103" t="s">
        <v>56</v>
      </c>
      <c r="G93" s="16" t="s">
        <v>561</v>
      </c>
      <c r="H93" s="90"/>
      <c r="I93" s="91"/>
      <c r="J93" s="10"/>
    </row>
    <row r="94" spans="6:10" ht="16.5">
      <c r="F94" s="103" t="s">
        <v>58</v>
      </c>
      <c r="G94" s="16" t="s">
        <v>561</v>
      </c>
      <c r="H94" s="90" t="s">
        <v>57</v>
      </c>
      <c r="I94" s="91"/>
      <c r="J94" s="10"/>
    </row>
    <row r="95" spans="6:10" ht="16.5">
      <c r="F95" s="103" t="s">
        <v>59</v>
      </c>
      <c r="G95" s="16" t="s">
        <v>561</v>
      </c>
      <c r="H95" s="90" t="s">
        <v>60</v>
      </c>
      <c r="I95" s="91"/>
      <c r="J95" s="10"/>
    </row>
    <row r="96" spans="6:10" ht="16.5">
      <c r="F96" s="103" t="s">
        <v>62</v>
      </c>
      <c r="G96" s="16" t="s">
        <v>561</v>
      </c>
      <c r="H96" s="90" t="s">
        <v>61</v>
      </c>
      <c r="I96" s="91"/>
      <c r="J96" s="10"/>
    </row>
    <row r="97" spans="6:10" ht="16.5">
      <c r="F97" s="103" t="s">
        <v>611</v>
      </c>
      <c r="G97" s="16" t="s">
        <v>561</v>
      </c>
      <c r="H97" s="90" t="s">
        <v>63</v>
      </c>
      <c r="I97" s="91"/>
      <c r="J97" s="10"/>
    </row>
    <row r="98" spans="6:10" ht="16.5">
      <c r="F98" s="103" t="s">
        <v>533</v>
      </c>
      <c r="G98" s="16" t="s">
        <v>561</v>
      </c>
      <c r="H98" s="90" t="s">
        <v>150</v>
      </c>
      <c r="I98" s="91"/>
      <c r="J98" s="10"/>
    </row>
    <row r="99" spans="6:10" ht="16.5">
      <c r="F99" s="103" t="s">
        <v>534</v>
      </c>
      <c r="G99" s="16" t="s">
        <v>561</v>
      </c>
      <c r="H99" s="90" t="s">
        <v>613</v>
      </c>
      <c r="I99" s="91"/>
      <c r="J99" s="10"/>
    </row>
    <row r="100" spans="6:10" ht="16.5">
      <c r="F100" s="103" t="s">
        <v>535</v>
      </c>
      <c r="G100" s="16" t="s">
        <v>561</v>
      </c>
      <c r="H100" s="90" t="s">
        <v>64</v>
      </c>
      <c r="I100" s="91"/>
      <c r="J100" s="10"/>
    </row>
    <row r="101" spans="6:10" ht="16.5">
      <c r="F101" s="103" t="s">
        <v>93</v>
      </c>
      <c r="G101" s="16" t="s">
        <v>561</v>
      </c>
      <c r="H101" s="90" t="s">
        <v>94</v>
      </c>
      <c r="I101" s="91"/>
      <c r="J101" s="10"/>
    </row>
    <row r="102" spans="6:10" ht="16.5">
      <c r="F102" s="103" t="s">
        <v>96</v>
      </c>
      <c r="G102" s="16" t="s">
        <v>561</v>
      </c>
      <c r="H102" s="90" t="s">
        <v>97</v>
      </c>
      <c r="I102" s="91"/>
      <c r="J102" s="10"/>
    </row>
    <row r="103" spans="6:10" ht="16.5">
      <c r="F103" s="103" t="s">
        <v>104</v>
      </c>
      <c r="G103" s="16" t="s">
        <v>561</v>
      </c>
      <c r="H103" s="90" t="s">
        <v>105</v>
      </c>
      <c r="I103" s="91"/>
      <c r="J103" s="10"/>
    </row>
    <row r="104" spans="6:10" ht="16.5">
      <c r="F104" s="103" t="s">
        <v>106</v>
      </c>
      <c r="G104" s="16" t="s">
        <v>561</v>
      </c>
      <c r="H104" s="90" t="s">
        <v>107</v>
      </c>
      <c r="I104" s="91"/>
      <c r="J104" s="10"/>
    </row>
    <row r="105" spans="6:10" ht="16.5">
      <c r="F105" s="103" t="s">
        <v>65</v>
      </c>
      <c r="G105" s="16" t="s">
        <v>561</v>
      </c>
      <c r="H105" s="90" t="s">
        <v>66</v>
      </c>
      <c r="I105" s="91"/>
      <c r="J105" s="10"/>
    </row>
    <row r="106" spans="6:10" ht="16.5">
      <c r="F106" s="103" t="s">
        <v>142</v>
      </c>
      <c r="G106" s="16" t="s">
        <v>561</v>
      </c>
      <c r="H106" s="90" t="s">
        <v>235</v>
      </c>
      <c r="I106" s="91"/>
      <c r="J106" s="10"/>
    </row>
    <row r="107" spans="6:10" ht="16.5">
      <c r="F107" s="103" t="s">
        <v>143</v>
      </c>
      <c r="G107" s="16" t="s">
        <v>561</v>
      </c>
      <c r="H107" s="90" t="s">
        <v>250</v>
      </c>
      <c r="I107" s="91"/>
      <c r="J107" s="10"/>
    </row>
    <row r="108" spans="6:10" ht="16.5">
      <c r="F108" s="103" t="s">
        <v>67</v>
      </c>
      <c r="G108" s="16" t="s">
        <v>561</v>
      </c>
      <c r="H108" s="90"/>
      <c r="I108" s="91"/>
      <c r="J108" s="10"/>
    </row>
    <row r="109" spans="6:10" ht="16.5">
      <c r="F109" s="103" t="s">
        <v>98</v>
      </c>
      <c r="G109" s="16" t="s">
        <v>561</v>
      </c>
      <c r="H109" s="90" t="s">
        <v>99</v>
      </c>
      <c r="I109" s="91"/>
      <c r="J109" s="10"/>
    </row>
    <row r="110" spans="6:10" ht="16.5">
      <c r="F110" s="103" t="s">
        <v>114</v>
      </c>
      <c r="G110" s="16" t="s">
        <v>561</v>
      </c>
      <c r="H110" s="90" t="s">
        <v>115</v>
      </c>
      <c r="I110" s="91"/>
      <c r="J110" s="10"/>
    </row>
    <row r="111" spans="6:10" ht="16.5">
      <c r="F111" s="103" t="s">
        <v>614</v>
      </c>
      <c r="G111" s="16" t="s">
        <v>561</v>
      </c>
      <c r="H111" s="91"/>
      <c r="I111" s="91"/>
      <c r="J111" s="10"/>
    </row>
    <row r="112" spans="6:10" ht="16.5">
      <c r="F112" s="103" t="s">
        <v>612</v>
      </c>
      <c r="G112" s="16" t="s">
        <v>561</v>
      </c>
      <c r="H112" s="91" t="s">
        <v>68</v>
      </c>
      <c r="I112" s="91"/>
      <c r="J112" s="10"/>
    </row>
    <row r="113" spans="6:10" ht="16.5">
      <c r="F113" s="103" t="s">
        <v>102</v>
      </c>
      <c r="G113" s="16" t="s">
        <v>561</v>
      </c>
      <c r="H113" s="91" t="s">
        <v>103</v>
      </c>
      <c r="I113" s="91"/>
      <c r="J113" s="10"/>
    </row>
    <row r="114" spans="6:10" ht="16.5">
      <c r="F114" s="103" t="s">
        <v>124</v>
      </c>
      <c r="G114" s="16" t="s">
        <v>561</v>
      </c>
      <c r="H114" s="91" t="s">
        <v>129</v>
      </c>
      <c r="I114" s="91"/>
      <c r="J114" s="10"/>
    </row>
    <row r="115" spans="6:10" ht="16.5">
      <c r="F115" s="103" t="s">
        <v>125</v>
      </c>
      <c r="G115" s="16" t="s">
        <v>561</v>
      </c>
      <c r="H115" s="91" t="s">
        <v>130</v>
      </c>
      <c r="I115" s="91"/>
      <c r="J115" s="10"/>
    </row>
    <row r="116" spans="6:10" ht="16.5">
      <c r="F116" s="103" t="s">
        <v>126</v>
      </c>
      <c r="G116" s="16" t="s">
        <v>561</v>
      </c>
      <c r="H116" s="91" t="s">
        <v>136</v>
      </c>
      <c r="I116" s="91"/>
      <c r="J116" s="10"/>
    </row>
    <row r="117" spans="6:10" ht="16.5">
      <c r="F117" s="103" t="s">
        <v>69</v>
      </c>
      <c r="G117" s="16" t="s">
        <v>561</v>
      </c>
      <c r="H117" s="91" t="s">
        <v>70</v>
      </c>
      <c r="I117" s="91"/>
      <c r="J117" s="10"/>
    </row>
    <row r="118" spans="6:10" ht="16.5">
      <c r="F118" s="103" t="s">
        <v>72</v>
      </c>
      <c r="G118" s="16" t="s">
        <v>561</v>
      </c>
      <c r="H118" s="91" t="s">
        <v>71</v>
      </c>
      <c r="I118" s="91"/>
      <c r="J118" s="10"/>
    </row>
    <row r="119" spans="6:10" ht="16.5">
      <c r="F119" s="103" t="s">
        <v>116</v>
      </c>
      <c r="G119" s="16" t="s">
        <v>561</v>
      </c>
      <c r="H119" s="91" t="s">
        <v>117</v>
      </c>
      <c r="I119" s="91"/>
      <c r="J119" s="10"/>
    </row>
    <row r="120" spans="6:10" ht="16.5">
      <c r="F120" s="103" t="s">
        <v>74</v>
      </c>
      <c r="G120" s="16" t="s">
        <v>561</v>
      </c>
      <c r="H120" s="91" t="s">
        <v>73</v>
      </c>
      <c r="I120" s="91"/>
      <c r="J120" s="10"/>
    </row>
    <row r="121" spans="6:10" ht="16.5">
      <c r="F121" s="103" t="s">
        <v>127</v>
      </c>
      <c r="G121" s="16" t="s">
        <v>561</v>
      </c>
      <c r="H121" s="91" t="s">
        <v>140</v>
      </c>
      <c r="I121" s="91"/>
      <c r="J121" s="10"/>
    </row>
    <row r="122" spans="6:10" ht="16.5">
      <c r="F122" s="103" t="s">
        <v>128</v>
      </c>
      <c r="G122" s="16" t="s">
        <v>561</v>
      </c>
      <c r="H122" s="91" t="s">
        <v>148</v>
      </c>
      <c r="I122" s="91"/>
      <c r="J122" s="10"/>
    </row>
    <row r="123" spans="6:10" ht="16.5">
      <c r="F123" s="103" t="s">
        <v>76</v>
      </c>
      <c r="G123" s="16" t="s">
        <v>561</v>
      </c>
      <c r="H123" s="91" t="s">
        <v>75</v>
      </c>
      <c r="I123" s="91"/>
      <c r="J123" s="10"/>
    </row>
    <row r="124" spans="6:10" ht="16.5">
      <c r="F124" s="103" t="s">
        <v>110</v>
      </c>
      <c r="G124" s="16" t="s">
        <v>561</v>
      </c>
      <c r="H124" s="91" t="s">
        <v>113</v>
      </c>
      <c r="I124" s="91"/>
      <c r="J124" s="10"/>
    </row>
    <row r="125" spans="6:10" ht="16.5">
      <c r="F125" s="103" t="s">
        <v>122</v>
      </c>
      <c r="G125" s="16" t="s">
        <v>561</v>
      </c>
      <c r="H125" s="91" t="s">
        <v>123</v>
      </c>
      <c r="I125" s="91"/>
      <c r="J125" s="10"/>
    </row>
    <row r="126" spans="6:10" ht="16.5">
      <c r="F126" s="103" t="s">
        <v>144</v>
      </c>
      <c r="G126" s="16" t="s">
        <v>561</v>
      </c>
      <c r="H126" s="91" t="s">
        <v>233</v>
      </c>
      <c r="I126" s="91"/>
      <c r="J126" s="10"/>
    </row>
    <row r="127" spans="6:10" ht="16.5">
      <c r="F127" s="103" t="s">
        <v>231</v>
      </c>
      <c r="G127" s="16" t="s">
        <v>561</v>
      </c>
      <c r="H127" s="91" t="s">
        <v>239</v>
      </c>
      <c r="I127" s="91"/>
      <c r="J127" s="10"/>
    </row>
    <row r="128" spans="6:10" ht="16.5">
      <c r="F128" s="103" t="s">
        <v>238</v>
      </c>
      <c r="G128" s="16" t="s">
        <v>561</v>
      </c>
      <c r="H128" s="91" t="s">
        <v>244</v>
      </c>
      <c r="I128" s="91"/>
      <c r="J128" s="10"/>
    </row>
    <row r="129" spans="6:10" ht="16.5">
      <c r="F129" s="103" t="s">
        <v>240</v>
      </c>
      <c r="G129" s="16" t="s">
        <v>561</v>
      </c>
      <c r="H129" s="91" t="s">
        <v>248</v>
      </c>
      <c r="I129" s="91"/>
      <c r="J129" s="10"/>
    </row>
    <row r="130" spans="6:10" ht="16.5">
      <c r="F130" s="103" t="s">
        <v>247</v>
      </c>
      <c r="G130" s="16" t="s">
        <v>561</v>
      </c>
      <c r="H130" s="91" t="s">
        <v>232</v>
      </c>
      <c r="I130" s="91"/>
      <c r="J130" s="10"/>
    </row>
    <row r="131" spans="6:10" ht="16.5">
      <c r="F131" s="103" t="s">
        <v>249</v>
      </c>
      <c r="G131" s="16" t="s">
        <v>561</v>
      </c>
      <c r="H131" s="91" t="s">
        <v>213</v>
      </c>
      <c r="I131" s="91"/>
      <c r="J131" s="10"/>
    </row>
    <row r="132" spans="6:10" ht="16.5">
      <c r="F132" s="103" t="s">
        <v>222</v>
      </c>
      <c r="G132" s="16" t="s">
        <v>561</v>
      </c>
      <c r="H132" s="91" t="s">
        <v>214</v>
      </c>
      <c r="I132" s="91"/>
      <c r="J132" s="10"/>
    </row>
    <row r="133" spans="6:10" ht="16.5">
      <c r="F133" s="103" t="s">
        <v>223</v>
      </c>
      <c r="G133" s="16" t="s">
        <v>561</v>
      </c>
      <c r="H133" s="91" t="s">
        <v>226</v>
      </c>
      <c r="I133" s="91"/>
      <c r="J133" s="10"/>
    </row>
    <row r="134" spans="6:10" ht="16.5">
      <c r="F134" s="103" t="s">
        <v>224</v>
      </c>
      <c r="G134" s="16" t="s">
        <v>561</v>
      </c>
      <c r="H134" s="91" t="s">
        <v>134</v>
      </c>
      <c r="I134" s="99"/>
      <c r="J134" s="10"/>
    </row>
    <row r="135" spans="6:10" ht="16.5">
      <c r="F135" s="103" t="s">
        <v>225</v>
      </c>
      <c r="G135" s="16" t="s">
        <v>561</v>
      </c>
      <c r="H135" s="91" t="s">
        <v>135</v>
      </c>
      <c r="I135" s="99"/>
      <c r="J135" s="10"/>
    </row>
    <row r="136" spans="6:10" ht="16.5">
      <c r="F136" s="103" t="s">
        <v>131</v>
      </c>
      <c r="G136" s="16" t="s">
        <v>561</v>
      </c>
      <c r="H136" s="91" t="s">
        <v>87</v>
      </c>
      <c r="I136" s="99"/>
      <c r="J136" s="10"/>
    </row>
    <row r="137" spans="6:10" ht="16.5">
      <c r="F137" s="103" t="s">
        <v>132</v>
      </c>
      <c r="G137" s="16" t="s">
        <v>561</v>
      </c>
      <c r="H137" s="91" t="s">
        <v>88</v>
      </c>
      <c r="I137" s="99"/>
      <c r="J137" s="10"/>
    </row>
    <row r="138" spans="6:10" ht="16.5">
      <c r="F138" s="103" t="s">
        <v>133</v>
      </c>
      <c r="G138" s="16" t="s">
        <v>561</v>
      </c>
      <c r="H138" s="91" t="s">
        <v>89</v>
      </c>
      <c r="I138" s="91"/>
      <c r="J138" s="10"/>
    </row>
    <row r="139" spans="6:10" ht="16.5">
      <c r="F139" s="103" t="s">
        <v>0</v>
      </c>
      <c r="G139" s="16" t="s">
        <v>561</v>
      </c>
      <c r="H139" s="91" t="s">
        <v>1</v>
      </c>
      <c r="I139" s="99"/>
      <c r="J139" s="10"/>
    </row>
    <row r="140" spans="6:10" ht="16.5">
      <c r="F140" s="103" t="s">
        <v>545</v>
      </c>
      <c r="G140" s="16" t="s">
        <v>561</v>
      </c>
      <c r="H140" s="91" t="s">
        <v>546</v>
      </c>
      <c r="I140" s="99"/>
      <c r="J140" s="10"/>
    </row>
    <row r="141" spans="6:10" ht="33">
      <c r="F141" s="103" t="s">
        <v>375</v>
      </c>
      <c r="G141" s="16" t="s">
        <v>561</v>
      </c>
      <c r="H141" s="158" t="s">
        <v>367</v>
      </c>
      <c r="I141" s="99"/>
      <c r="J141" s="10"/>
    </row>
    <row r="142" spans="6:10" ht="16.5">
      <c r="F142" s="103" t="s">
        <v>354</v>
      </c>
      <c r="G142" s="16" t="s">
        <v>561</v>
      </c>
      <c r="H142" s="91" t="s">
        <v>355</v>
      </c>
      <c r="I142" s="99"/>
      <c r="J142" s="10"/>
    </row>
    <row r="143" spans="6:10" ht="16.5">
      <c r="F143" s="103" t="s">
        <v>281</v>
      </c>
      <c r="G143" s="16" t="s">
        <v>561</v>
      </c>
      <c r="H143" s="91" t="s">
        <v>282</v>
      </c>
      <c r="I143" s="99"/>
      <c r="J143" s="10"/>
    </row>
    <row r="144" spans="6:10" ht="16.5">
      <c r="F144" s="103" t="s">
        <v>525</v>
      </c>
      <c r="G144" s="16" t="s">
        <v>561</v>
      </c>
      <c r="H144" s="91" t="s">
        <v>526</v>
      </c>
      <c r="I144" s="100"/>
      <c r="J144" s="10"/>
    </row>
    <row r="145" spans="6:10" ht="16.5">
      <c r="F145" s="103" t="s">
        <v>387</v>
      </c>
      <c r="G145" s="16" t="s">
        <v>561</v>
      </c>
      <c r="H145" s="91" t="s">
        <v>361</v>
      </c>
      <c r="I145" s="100"/>
      <c r="J145" s="10"/>
    </row>
    <row r="146" spans="6:10" ht="16.5">
      <c r="F146" s="103"/>
      <c r="G146" s="16" t="s">
        <v>561</v>
      </c>
      <c r="H146" s="91"/>
      <c r="I146" s="91"/>
      <c r="J146" s="10"/>
    </row>
    <row r="147" spans="6:10" ht="16.5">
      <c r="F147" s="103"/>
      <c r="G147" s="16" t="s">
        <v>561</v>
      </c>
      <c r="H147" s="91"/>
      <c r="I147" s="91"/>
      <c r="J147" s="10"/>
    </row>
    <row r="148" spans="6:8" ht="16.5">
      <c r="F148" s="103"/>
      <c r="G148" s="16" t="s">
        <v>561</v>
      </c>
      <c r="H148" s="91"/>
    </row>
    <row r="149" spans="6:8" ht="16.5">
      <c r="F149" s="103"/>
      <c r="G149" s="16" t="s">
        <v>561</v>
      </c>
      <c r="H149" s="91"/>
    </row>
    <row r="150" spans="6:8" ht="16.5">
      <c r="F150" s="103"/>
      <c r="G150" s="16" t="s">
        <v>561</v>
      </c>
      <c r="H150" s="91"/>
    </row>
    <row r="151" spans="6:8" ht="16.5">
      <c r="F151" s="103"/>
      <c r="G151" s="16" t="s">
        <v>561</v>
      </c>
      <c r="H151" s="91"/>
    </row>
    <row r="152" spans="6:8" ht="16.5">
      <c r="F152" s="103"/>
      <c r="G152" s="16" t="s">
        <v>561</v>
      </c>
      <c r="H152" s="91"/>
    </row>
    <row r="153" spans="6:8" ht="16.5">
      <c r="F153" s="103" t="s">
        <v>615</v>
      </c>
      <c r="G153" s="16" t="s">
        <v>561</v>
      </c>
      <c r="H153" s="91"/>
    </row>
    <row r="154" spans="6:8" ht="16.5">
      <c r="F154" s="103" t="s">
        <v>616</v>
      </c>
      <c r="G154" s="16" t="s">
        <v>561</v>
      </c>
      <c r="H154" s="91"/>
    </row>
    <row r="155" spans="6:8" ht="16.5">
      <c r="F155" s="103" t="s">
        <v>617</v>
      </c>
      <c r="G155" s="16" t="s">
        <v>561</v>
      </c>
      <c r="H155" s="91" t="s">
        <v>48</v>
      </c>
    </row>
    <row r="156" spans="6:8" ht="16.5">
      <c r="F156" s="103" t="s">
        <v>618</v>
      </c>
      <c r="G156" s="16" t="s">
        <v>561</v>
      </c>
      <c r="H156" s="91"/>
    </row>
    <row r="157" spans="6:9" ht="16.5">
      <c r="F157" s="103" t="s">
        <v>619</v>
      </c>
      <c r="G157" s="16" t="s">
        <v>561</v>
      </c>
      <c r="H157" s="91"/>
      <c r="I157" s="199"/>
    </row>
    <row r="158" spans="6:8" ht="16.5">
      <c r="F158" s="103" t="s">
        <v>620</v>
      </c>
      <c r="G158" s="16" t="s">
        <v>561</v>
      </c>
      <c r="H158" s="91" t="s">
        <v>77</v>
      </c>
    </row>
    <row r="159" spans="6:8" ht="16.5">
      <c r="F159" s="103" t="s">
        <v>621</v>
      </c>
      <c r="G159" s="16" t="s">
        <v>561</v>
      </c>
      <c r="H159" s="90" t="s">
        <v>139</v>
      </c>
    </row>
    <row r="160" spans="6:8" ht="16.5">
      <c r="F160" s="103" t="s">
        <v>79</v>
      </c>
      <c r="G160" s="16" t="s">
        <v>561</v>
      </c>
      <c r="H160" s="90" t="s">
        <v>78</v>
      </c>
    </row>
    <row r="161" spans="6:8" ht="16.5">
      <c r="F161" s="103" t="s">
        <v>81</v>
      </c>
      <c r="G161" s="16" t="s">
        <v>561</v>
      </c>
      <c r="H161" s="90" t="s">
        <v>80</v>
      </c>
    </row>
    <row r="162" spans="6:8" ht="16.5">
      <c r="F162" s="103" t="s">
        <v>82</v>
      </c>
      <c r="G162" s="16" t="s">
        <v>561</v>
      </c>
      <c r="H162" s="90" t="s">
        <v>83</v>
      </c>
    </row>
    <row r="163" spans="6:8" ht="16.5">
      <c r="F163" s="103" t="s">
        <v>622</v>
      </c>
      <c r="G163" s="16" t="s">
        <v>561</v>
      </c>
      <c r="H163" s="91"/>
    </row>
    <row r="164" spans="6:8" ht="16.5">
      <c r="F164" s="103" t="s">
        <v>623</v>
      </c>
      <c r="G164" s="16" t="s">
        <v>561</v>
      </c>
      <c r="H164" s="91"/>
    </row>
    <row r="165" spans="6:8" ht="16.5">
      <c r="F165" s="103" t="s">
        <v>624</v>
      </c>
      <c r="G165" s="16" t="s">
        <v>561</v>
      </c>
      <c r="H165" s="91"/>
    </row>
    <row r="166" spans="6:8" ht="16.5">
      <c r="F166" s="103" t="s">
        <v>625</v>
      </c>
      <c r="G166" s="16" t="s">
        <v>561</v>
      </c>
      <c r="H166" s="91"/>
    </row>
    <row r="167" spans="6:8" ht="16.5">
      <c r="F167" s="103" t="s">
        <v>626</v>
      </c>
      <c r="G167" s="16" t="s">
        <v>561</v>
      </c>
      <c r="H167" s="91"/>
    </row>
    <row r="168" spans="6:8" ht="16.5">
      <c r="F168" s="103" t="s">
        <v>252</v>
      </c>
      <c r="G168" s="16" t="s">
        <v>561</v>
      </c>
      <c r="H168" s="91" t="s">
        <v>253</v>
      </c>
    </row>
    <row r="169" spans="6:8" ht="16.5">
      <c r="F169" s="103" t="s">
        <v>251</v>
      </c>
      <c r="G169" s="16" t="s">
        <v>561</v>
      </c>
      <c r="H169" s="91" t="s">
        <v>254</v>
      </c>
    </row>
    <row r="170" spans="6:8" ht="16.5">
      <c r="F170" s="103"/>
      <c r="G170" s="16" t="s">
        <v>561</v>
      </c>
      <c r="H170" s="91"/>
    </row>
    <row r="171" spans="6:8" ht="16.5">
      <c r="F171" s="103" t="s">
        <v>137</v>
      </c>
      <c r="G171" s="16" t="s">
        <v>561</v>
      </c>
      <c r="H171" s="91" t="s">
        <v>138</v>
      </c>
    </row>
    <row r="172" spans="6:8" ht="16.5">
      <c r="F172" s="103" t="s">
        <v>627</v>
      </c>
      <c r="G172" s="16" t="s">
        <v>561</v>
      </c>
      <c r="H172" s="91" t="s">
        <v>84</v>
      </c>
    </row>
    <row r="173" spans="6:8" ht="16.5">
      <c r="F173" s="103" t="s">
        <v>628</v>
      </c>
      <c r="G173" s="16" t="s">
        <v>561</v>
      </c>
      <c r="H173" s="91" t="s">
        <v>141</v>
      </c>
    </row>
    <row r="174" spans="6:8" ht="16.5">
      <c r="F174" s="103" t="s">
        <v>629</v>
      </c>
      <c r="G174" s="16" t="s">
        <v>561</v>
      </c>
      <c r="H174" s="91" t="s">
        <v>95</v>
      </c>
    </row>
    <row r="175" spans="6:8" ht="16.5">
      <c r="F175" s="103" t="s">
        <v>630</v>
      </c>
      <c r="G175" s="16" t="s">
        <v>561</v>
      </c>
      <c r="H175" s="91" t="s">
        <v>85</v>
      </c>
    </row>
    <row r="176" spans="6:8" ht="16.5">
      <c r="F176" s="103" t="s">
        <v>241</v>
      </c>
      <c r="G176" s="16" t="s">
        <v>561</v>
      </c>
      <c r="H176" s="91" t="s">
        <v>242</v>
      </c>
    </row>
    <row r="177" spans="6:8" ht="16.5">
      <c r="F177" s="103" t="s">
        <v>631</v>
      </c>
      <c r="G177" s="16" t="s">
        <v>561</v>
      </c>
      <c r="H177" s="91"/>
    </row>
    <row r="178" spans="6:8" ht="16.5">
      <c r="F178" s="103" t="s">
        <v>632</v>
      </c>
      <c r="G178" s="16" t="s">
        <v>561</v>
      </c>
      <c r="H178" s="91"/>
    </row>
    <row r="179" spans="6:8" ht="16.5">
      <c r="F179" s="103" t="s">
        <v>633</v>
      </c>
      <c r="G179" s="16" t="s">
        <v>561</v>
      </c>
      <c r="H179" s="91"/>
    </row>
    <row r="180" spans="6:8" ht="16.5">
      <c r="F180" s="103" t="s">
        <v>634</v>
      </c>
      <c r="G180" s="16" t="s">
        <v>561</v>
      </c>
      <c r="H180" s="91" t="s">
        <v>635</v>
      </c>
    </row>
    <row r="181" spans="6:8" ht="16.5">
      <c r="F181" s="103" t="s">
        <v>636</v>
      </c>
      <c r="G181" s="16" t="s">
        <v>561</v>
      </c>
      <c r="H181" s="91"/>
    </row>
    <row r="182" spans="6:8" ht="16.5">
      <c r="F182" s="103" t="s">
        <v>637</v>
      </c>
      <c r="G182" s="16" t="s">
        <v>561</v>
      </c>
      <c r="H182" s="91"/>
    </row>
    <row r="183" spans="6:8" ht="16.5">
      <c r="F183" s="103" t="s">
        <v>638</v>
      </c>
      <c r="G183" s="16" t="s">
        <v>561</v>
      </c>
      <c r="H183" s="91"/>
    </row>
    <row r="184" spans="6:8" ht="16.5">
      <c r="F184" s="103" t="s">
        <v>639</v>
      </c>
      <c r="G184" s="16" t="s">
        <v>561</v>
      </c>
      <c r="H184" s="91"/>
    </row>
    <row r="185" spans="6:8" ht="16.5">
      <c r="F185" s="103" t="s">
        <v>120</v>
      </c>
      <c r="G185" s="16" t="s">
        <v>561</v>
      </c>
      <c r="H185" s="91" t="s">
        <v>121</v>
      </c>
    </row>
    <row r="186" spans="6:8" ht="16.5">
      <c r="F186" s="103" t="s">
        <v>640</v>
      </c>
      <c r="G186" s="16" t="s">
        <v>561</v>
      </c>
      <c r="H186" s="91" t="s">
        <v>641</v>
      </c>
    </row>
    <row r="187" spans="6:8" ht="16.5">
      <c r="F187" s="103" t="s">
        <v>642</v>
      </c>
      <c r="G187" s="16" t="s">
        <v>561</v>
      </c>
      <c r="H187" s="91" t="s">
        <v>643</v>
      </c>
    </row>
    <row r="188" spans="6:8" ht="16.5">
      <c r="F188" s="103" t="s">
        <v>644</v>
      </c>
      <c r="G188" s="16" t="s">
        <v>561</v>
      </c>
      <c r="H188" s="91"/>
    </row>
    <row r="189" spans="6:8" ht="16.5">
      <c r="F189" s="103" t="s">
        <v>645</v>
      </c>
      <c r="G189" s="16" t="s">
        <v>561</v>
      </c>
      <c r="H189" s="91"/>
    </row>
    <row r="190" spans="6:8" ht="16.5">
      <c r="F190" s="103" t="s">
        <v>646</v>
      </c>
      <c r="G190" s="16" t="s">
        <v>561</v>
      </c>
      <c r="H190" s="91"/>
    </row>
    <row r="191" spans="6:8" ht="16.5">
      <c r="F191" s="103" t="s">
        <v>108</v>
      </c>
      <c r="G191" s="16" t="s">
        <v>561</v>
      </c>
      <c r="H191" s="91" t="s">
        <v>109</v>
      </c>
    </row>
    <row r="192" spans="6:8" ht="16.5">
      <c r="F192" s="103" t="s">
        <v>236</v>
      </c>
      <c r="G192" s="16" t="s">
        <v>561</v>
      </c>
      <c r="H192" s="91" t="s">
        <v>237</v>
      </c>
    </row>
    <row r="193" spans="6:8" ht="16.5">
      <c r="F193" s="103" t="s">
        <v>647</v>
      </c>
      <c r="G193" s="16" t="s">
        <v>561</v>
      </c>
      <c r="H193" s="91"/>
    </row>
    <row r="194" spans="6:8" ht="16.5">
      <c r="F194" s="103" t="s">
        <v>86</v>
      </c>
      <c r="G194" s="16" t="s">
        <v>649</v>
      </c>
      <c r="H194" s="91" t="s">
        <v>90</v>
      </c>
    </row>
    <row r="195" spans="6:8" ht="33">
      <c r="F195" s="103" t="s">
        <v>245</v>
      </c>
      <c r="G195" s="16" t="s">
        <v>649</v>
      </c>
      <c r="H195" s="198" t="s">
        <v>256</v>
      </c>
    </row>
    <row r="196" spans="6:8" ht="33">
      <c r="F196" s="103" t="s">
        <v>246</v>
      </c>
      <c r="G196" s="16" t="s">
        <v>649</v>
      </c>
      <c r="H196" s="198" t="s">
        <v>12</v>
      </c>
    </row>
    <row r="197" spans="6:8" ht="16.5">
      <c r="F197" s="103"/>
      <c r="G197" s="16"/>
      <c r="H197" s="91"/>
    </row>
    <row r="198" spans="6:8" ht="16.5">
      <c r="F198" s="103" t="s">
        <v>648</v>
      </c>
      <c r="G198" s="16" t="s">
        <v>649</v>
      </c>
      <c r="H198" s="91" t="s">
        <v>657</v>
      </c>
    </row>
    <row r="199" spans="6:8" ht="16.5">
      <c r="F199" s="103" t="s">
        <v>650</v>
      </c>
      <c r="G199" s="16" t="s">
        <v>649</v>
      </c>
      <c r="H199" s="91"/>
    </row>
    <row r="200" spans="6:8" ht="16.5">
      <c r="F200" s="103" t="s">
        <v>651</v>
      </c>
      <c r="G200" s="16" t="s">
        <v>649</v>
      </c>
      <c r="H200" s="91" t="s">
        <v>658</v>
      </c>
    </row>
    <row r="201" spans="6:8" ht="16.5">
      <c r="F201" s="103" t="s">
        <v>652</v>
      </c>
      <c r="G201" s="16" t="s">
        <v>649</v>
      </c>
      <c r="H201" s="91" t="s">
        <v>659</v>
      </c>
    </row>
    <row r="202" spans="6:8" ht="33">
      <c r="F202" s="103" t="s">
        <v>653</v>
      </c>
      <c r="G202" s="16" t="s">
        <v>649</v>
      </c>
      <c r="H202" s="158" t="s">
        <v>118</v>
      </c>
    </row>
    <row r="203" spans="6:8" ht="33">
      <c r="F203" s="103" t="s">
        <v>654</v>
      </c>
      <c r="G203" s="16" t="s">
        <v>649</v>
      </c>
      <c r="H203" s="158" t="s">
        <v>255</v>
      </c>
    </row>
    <row r="204" spans="6:8" ht="33">
      <c r="F204" s="103" t="s">
        <v>655</v>
      </c>
      <c r="G204" s="16" t="s">
        <v>649</v>
      </c>
      <c r="H204" s="158" t="s">
        <v>260</v>
      </c>
    </row>
    <row r="205" spans="6:8" ht="16.5">
      <c r="F205" s="103" t="s">
        <v>656</v>
      </c>
      <c r="G205" s="16" t="s">
        <v>649</v>
      </c>
      <c r="H205" s="91"/>
    </row>
    <row r="206" spans="6:8" ht="16.5">
      <c r="F206" s="103" t="s">
        <v>258</v>
      </c>
      <c r="G206" s="16" t="s">
        <v>649</v>
      </c>
      <c r="H206" s="91"/>
    </row>
    <row r="207" spans="6:8" ht="16.5">
      <c r="F207" s="103" t="s">
        <v>259</v>
      </c>
      <c r="G207" s="16" t="s">
        <v>649</v>
      </c>
      <c r="H207" s="91"/>
    </row>
    <row r="208" spans="6:8" ht="16.5">
      <c r="F208" s="103"/>
      <c r="G208" s="16"/>
      <c r="H208" s="91"/>
    </row>
    <row r="209" spans="6:8" ht="16.5">
      <c r="F209" s="103"/>
      <c r="G209" s="16"/>
      <c r="H209" s="91"/>
    </row>
    <row r="210" spans="6:8" ht="16.5">
      <c r="F210" s="103"/>
      <c r="G210" s="16"/>
      <c r="H210" s="91"/>
    </row>
    <row r="211" spans="6:8" ht="16.5">
      <c r="F211" s="103"/>
      <c r="G211" s="16"/>
      <c r="H211" s="91"/>
    </row>
    <row r="212" spans="6:8" ht="16.5">
      <c r="F212" s="103" t="s">
        <v>187</v>
      </c>
      <c r="G212" s="16" t="s">
        <v>189</v>
      </c>
      <c r="H212" s="91" t="s">
        <v>190</v>
      </c>
    </row>
    <row r="213" spans="6:8" ht="16.5">
      <c r="F213" s="103" t="s">
        <v>661</v>
      </c>
      <c r="G213" s="16" t="s">
        <v>189</v>
      </c>
      <c r="H213" s="91" t="s">
        <v>663</v>
      </c>
    </row>
    <row r="214" spans="6:8" ht="16.5">
      <c r="F214" s="103"/>
      <c r="G214" s="16"/>
      <c r="H214" s="91"/>
    </row>
    <row r="215" spans="6:8" ht="16.5">
      <c r="F215" s="103"/>
      <c r="G215" s="16"/>
      <c r="H215" s="91"/>
    </row>
    <row r="216" spans="6:8" ht="16.5">
      <c r="F216" s="103" t="s">
        <v>188</v>
      </c>
      <c r="G216" s="16" t="s">
        <v>189</v>
      </c>
      <c r="H216" s="91" t="s">
        <v>191</v>
      </c>
    </row>
    <row r="217" spans="6:8" ht="16.5">
      <c r="F217" s="103" t="s">
        <v>662</v>
      </c>
      <c r="G217" s="16" t="s">
        <v>189</v>
      </c>
      <c r="H217" s="91" t="s">
        <v>664</v>
      </c>
    </row>
    <row r="218" spans="6:8" ht="16.5">
      <c r="F218" s="103"/>
      <c r="G218" s="16"/>
      <c r="H218" s="91"/>
    </row>
    <row r="219" spans="6:8" ht="16.5">
      <c r="F219" s="103"/>
      <c r="G219" s="16"/>
      <c r="H219" s="91"/>
    </row>
    <row r="220" spans="6:8" ht="16.5">
      <c r="F220" s="103"/>
      <c r="G220" s="16"/>
      <c r="H220" s="91"/>
    </row>
    <row r="221" spans="6:8" ht="16.5">
      <c r="F221" s="103"/>
      <c r="G221" s="16"/>
      <c r="H221" s="92"/>
    </row>
    <row r="222" spans="6:8" ht="16.5">
      <c r="F222" s="103"/>
      <c r="G222" s="16"/>
      <c r="H222" s="92"/>
    </row>
    <row r="223" spans="6:8" ht="16.5">
      <c r="F223" s="103"/>
      <c r="G223" s="16"/>
      <c r="H223" s="91"/>
    </row>
    <row r="224" spans="6:8" ht="16.5">
      <c r="F224" s="103"/>
      <c r="G224" s="16"/>
      <c r="H224" s="91"/>
    </row>
    <row r="225" spans="6:8" ht="16.5">
      <c r="F225" s="103"/>
      <c r="G225" s="16"/>
      <c r="H225" s="91"/>
    </row>
    <row r="226" spans="6:8" ht="16.5">
      <c r="F226" s="103"/>
      <c r="G226" s="16"/>
      <c r="H226" s="91"/>
    </row>
    <row r="227" spans="6:8" ht="16.5">
      <c r="F227" s="103"/>
      <c r="G227" s="16"/>
      <c r="H227" s="91"/>
    </row>
    <row r="228" spans="6:8" ht="16.5">
      <c r="F228" s="103"/>
      <c r="G228" s="16"/>
      <c r="H228" s="91"/>
    </row>
    <row r="229" spans="6:8" ht="16.5">
      <c r="F229" s="103"/>
      <c r="G229" s="16"/>
      <c r="H229" s="91"/>
    </row>
    <row r="230" spans="6:8" ht="16.5">
      <c r="F230" s="103"/>
      <c r="G230" s="16"/>
      <c r="H230" s="91"/>
    </row>
    <row r="231" spans="6:8" ht="16.5">
      <c r="F231" s="103"/>
      <c r="G231" s="16"/>
      <c r="H231" s="91"/>
    </row>
    <row r="232" spans="6:8" ht="16.5">
      <c r="F232" s="103"/>
      <c r="G232" s="16"/>
      <c r="H232" s="91"/>
    </row>
    <row r="233" spans="6:8" ht="16.5">
      <c r="F233" s="103"/>
      <c r="G233" s="16"/>
      <c r="H233" s="91"/>
    </row>
    <row r="234" spans="6:8" ht="16.5">
      <c r="F234" s="103"/>
      <c r="G234" s="16"/>
      <c r="H234" s="91"/>
    </row>
    <row r="235" spans="6:8" ht="16.5">
      <c r="F235" s="103"/>
      <c r="G235" s="16"/>
      <c r="H235" s="91"/>
    </row>
    <row r="236" spans="6:8" ht="16.5">
      <c r="F236" s="103"/>
      <c r="G236" s="16"/>
      <c r="H236" s="91"/>
    </row>
    <row r="237" spans="6:8" ht="16.5">
      <c r="F237" s="103"/>
      <c r="G237" s="16"/>
      <c r="H237" s="91"/>
    </row>
    <row r="238" spans="6:8" ht="16.5">
      <c r="F238" s="103"/>
      <c r="G238" s="16"/>
      <c r="H238" s="91"/>
    </row>
    <row r="239" spans="6:8" ht="16.5">
      <c r="F239" s="103"/>
      <c r="G239" s="16"/>
      <c r="H239" s="91"/>
    </row>
    <row r="240" spans="6:8" ht="16.5">
      <c r="F240" s="103"/>
      <c r="G240" s="16"/>
      <c r="H240" s="91"/>
    </row>
    <row r="241" spans="6:8" ht="16.5">
      <c r="F241" s="103"/>
      <c r="G241" s="16"/>
      <c r="H241" s="91"/>
    </row>
    <row r="242" spans="6:8" ht="16.5">
      <c r="F242" s="103"/>
      <c r="G242" s="16"/>
      <c r="H242" s="99"/>
    </row>
    <row r="243" spans="6:8" ht="16.5">
      <c r="F243" s="103"/>
      <c r="G243" s="16"/>
      <c r="H243" s="99"/>
    </row>
    <row r="244" spans="6:8" ht="16.5">
      <c r="F244" s="103"/>
      <c r="G244" s="16"/>
      <c r="H244" s="99"/>
    </row>
    <row r="245" spans="6:8" ht="16.5">
      <c r="F245" s="103"/>
      <c r="G245" s="16"/>
      <c r="H245" s="99"/>
    </row>
    <row r="246" spans="6:8" ht="16.5">
      <c r="F246" s="103"/>
      <c r="G246" s="16"/>
      <c r="H246" s="99"/>
    </row>
    <row r="247" spans="6:8" ht="16.5">
      <c r="F247" s="103"/>
      <c r="G247" s="16"/>
      <c r="H247" s="99"/>
    </row>
    <row r="248" spans="6:8" ht="16.5">
      <c r="F248" s="103"/>
      <c r="G248" s="16"/>
      <c r="H248" s="99"/>
    </row>
    <row r="249" spans="6:8" ht="16.5">
      <c r="F249" s="103"/>
      <c r="G249" s="16"/>
      <c r="H249" s="99"/>
    </row>
    <row r="250" spans="6:8" ht="16.5">
      <c r="F250" s="103"/>
      <c r="G250" s="16"/>
      <c r="H250" s="99"/>
    </row>
    <row r="251" spans="6:8" ht="16.5">
      <c r="F251" s="103"/>
      <c r="G251" s="16"/>
      <c r="H251" s="99"/>
    </row>
    <row r="252" spans="6:8" ht="16.5">
      <c r="F252" s="103"/>
      <c r="G252" s="16"/>
      <c r="H252" s="100"/>
    </row>
    <row r="253" spans="6:8" ht="16.5">
      <c r="F253" s="103"/>
      <c r="G253" s="16"/>
      <c r="H253" s="100"/>
    </row>
    <row r="254" spans="6:8" ht="16.5">
      <c r="F254" s="103"/>
      <c r="G254" s="16"/>
      <c r="H254" s="91"/>
    </row>
    <row r="255" spans="6:8" ht="16.5">
      <c r="F255" s="103"/>
      <c r="G255" s="16"/>
      <c r="H255" s="91"/>
    </row>
    <row r="256" spans="6:8" ht="16.5">
      <c r="F256" s="103"/>
      <c r="G256" s="16"/>
      <c r="H256" s="91"/>
    </row>
    <row r="257" spans="6:8" ht="16.5">
      <c r="F257" s="103"/>
      <c r="G257" s="16"/>
      <c r="H257" s="91"/>
    </row>
    <row r="258" spans="6:8" ht="16.5">
      <c r="F258" s="103"/>
      <c r="G258" s="16"/>
      <c r="H258" s="91"/>
    </row>
    <row r="259" spans="6:8" ht="16.5">
      <c r="F259" s="103"/>
      <c r="G259" s="16"/>
      <c r="H259" s="91"/>
    </row>
    <row r="260" spans="6:8" ht="16.5">
      <c r="F260" s="103"/>
      <c r="G260" s="16"/>
      <c r="H260" s="91"/>
    </row>
    <row r="261" spans="6:8" ht="16.5">
      <c r="F261" s="103"/>
      <c r="G261" s="16"/>
      <c r="H261" s="91"/>
    </row>
    <row r="262" spans="6:8" ht="16.5">
      <c r="F262" s="103"/>
      <c r="G262" s="16"/>
      <c r="H262" s="91"/>
    </row>
    <row r="263" spans="6:8" ht="16.5">
      <c r="F263" s="103"/>
      <c r="G263" s="16"/>
      <c r="H263" s="91"/>
    </row>
    <row r="264" spans="6:8" ht="16.5">
      <c r="F264" s="103"/>
      <c r="G264" s="16"/>
      <c r="H264" s="91"/>
    </row>
    <row r="265" spans="6:8" ht="16.5">
      <c r="F265" s="103"/>
      <c r="G265" s="16"/>
      <c r="H265" s="91"/>
    </row>
    <row r="266" spans="6:8" ht="16.5">
      <c r="F266" s="103"/>
      <c r="G266" s="16"/>
      <c r="H266" s="91"/>
    </row>
    <row r="267" spans="6:8" ht="16.5">
      <c r="F267" s="103"/>
      <c r="G267" s="16"/>
      <c r="H267" s="91"/>
    </row>
    <row r="268" spans="6:8" ht="16.5">
      <c r="F268" s="103"/>
      <c r="G268" s="16"/>
      <c r="H268" s="91"/>
    </row>
    <row r="269" spans="6:8" ht="16.5">
      <c r="F269" s="103"/>
      <c r="G269" s="16"/>
      <c r="H269" s="91"/>
    </row>
    <row r="270" spans="6:8" ht="16.5">
      <c r="F270" s="103"/>
      <c r="G270" s="16"/>
      <c r="H270" s="91"/>
    </row>
    <row r="271" spans="6:8" ht="16.5">
      <c r="F271" s="103"/>
      <c r="G271" s="16"/>
      <c r="H271" s="91"/>
    </row>
    <row r="272" spans="6:8" ht="16.5">
      <c r="F272" s="103"/>
      <c r="G272" s="16"/>
      <c r="H272" s="91"/>
    </row>
    <row r="273" spans="6:8" ht="16.5">
      <c r="F273" s="103"/>
      <c r="G273" s="16"/>
      <c r="H273" s="91"/>
    </row>
    <row r="274" spans="6:8" ht="16.5">
      <c r="F274" s="103"/>
      <c r="G274" s="16"/>
      <c r="H274" s="91"/>
    </row>
    <row r="275" spans="6:8" ht="16.5">
      <c r="F275" s="103"/>
      <c r="G275" s="16"/>
      <c r="H275" s="91"/>
    </row>
    <row r="276" spans="6:8" ht="16.5">
      <c r="F276" s="103"/>
      <c r="G276" s="16"/>
      <c r="H276" s="91"/>
    </row>
    <row r="277" spans="6:8" ht="16.5">
      <c r="F277" s="103"/>
      <c r="G277" s="16"/>
      <c r="H277" s="91"/>
    </row>
    <row r="278" spans="6:8" ht="16.5">
      <c r="F278" s="103"/>
      <c r="G278" s="16"/>
      <c r="H278" s="91"/>
    </row>
    <row r="279" spans="7:8" ht="16.5">
      <c r="G279" s="16"/>
      <c r="H279" s="91"/>
    </row>
  </sheetData>
  <sheetProtection/>
  <mergeCells count="79">
    <mergeCell ref="D29:E29"/>
    <mergeCell ref="D26:E26"/>
    <mergeCell ref="D27:E27"/>
    <mergeCell ref="D8:E8"/>
    <mergeCell ref="D9:E9"/>
    <mergeCell ref="D10:E10"/>
    <mergeCell ref="D22:E22"/>
    <mergeCell ref="D20:E20"/>
    <mergeCell ref="D21:E21"/>
    <mergeCell ref="D11:E11"/>
    <mergeCell ref="M2:R2"/>
    <mergeCell ref="D24:E24"/>
    <mergeCell ref="G8:I8"/>
    <mergeCell ref="D28:E28"/>
    <mergeCell ref="G6:I7"/>
    <mergeCell ref="D25:E25"/>
    <mergeCell ref="D12:E12"/>
    <mergeCell ref="D13:E13"/>
    <mergeCell ref="D14:E14"/>
    <mergeCell ref="D15:E15"/>
    <mergeCell ref="D23:E23"/>
    <mergeCell ref="D16:E16"/>
    <mergeCell ref="D40:E40"/>
    <mergeCell ref="D38:E38"/>
    <mergeCell ref="D32:E32"/>
    <mergeCell ref="D33:E33"/>
    <mergeCell ref="D30:E30"/>
    <mergeCell ref="D31:E31"/>
    <mergeCell ref="D34:E34"/>
    <mergeCell ref="D35:E35"/>
    <mergeCell ref="D36:E36"/>
    <mergeCell ref="D37:E37"/>
    <mergeCell ref="D41:E41"/>
    <mergeCell ref="D42:E42"/>
    <mergeCell ref="D44:E44"/>
    <mergeCell ref="D39:E39"/>
    <mergeCell ref="D45:E45"/>
    <mergeCell ref="A4:A54"/>
    <mergeCell ref="E4:G4"/>
    <mergeCell ref="B4:D4"/>
    <mergeCell ref="D17:E17"/>
    <mergeCell ref="D18:E18"/>
    <mergeCell ref="D19:E19"/>
    <mergeCell ref="D50:E50"/>
    <mergeCell ref="D51:E51"/>
    <mergeCell ref="D52:E52"/>
    <mergeCell ref="D53:E53"/>
    <mergeCell ref="D46:E46"/>
    <mergeCell ref="D47:E47"/>
    <mergeCell ref="D48:E48"/>
    <mergeCell ref="D49:E49"/>
    <mergeCell ref="D61:E61"/>
    <mergeCell ref="D54:E54"/>
    <mergeCell ref="D55:E55"/>
    <mergeCell ref="D56:E56"/>
    <mergeCell ref="D57:E57"/>
    <mergeCell ref="D58:E58"/>
    <mergeCell ref="D73:E73"/>
    <mergeCell ref="D66:E66"/>
    <mergeCell ref="D67:E67"/>
    <mergeCell ref="D68:E68"/>
    <mergeCell ref="D69:E69"/>
    <mergeCell ref="D72:E72"/>
    <mergeCell ref="B2:I3"/>
    <mergeCell ref="B6:F7"/>
    <mergeCell ref="D70:E70"/>
    <mergeCell ref="D71:E71"/>
    <mergeCell ref="D62:E62"/>
    <mergeCell ref="D63:E63"/>
    <mergeCell ref="D64:E64"/>
    <mergeCell ref="D65:E65"/>
    <mergeCell ref="D60:E60"/>
    <mergeCell ref="D59:E59"/>
    <mergeCell ref="D77:E77"/>
    <mergeCell ref="D78:E78"/>
    <mergeCell ref="D79:E79"/>
    <mergeCell ref="D74:E74"/>
    <mergeCell ref="D75:E75"/>
    <mergeCell ref="D76:E76"/>
  </mergeCells>
  <printOptions horizontalCentered="1" verticalCentered="1"/>
  <pageMargins left="0.1968503937007874" right="0.1968503937007874" top="0.3937007874015748" bottom="0.3937007874015748" header="0.5118110236220472" footer="0.3937007874015748"/>
  <pageSetup fitToHeight="16" fitToWidth="1" horizontalDpi="600" verticalDpi="600" orientation="portrait" paperSize="9" scale="69" r:id="rId1"/>
  <headerFooter alignWithMargins="0">
    <oddFooter>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3">
      <selection activeCell="B16" sqref="B16:H16"/>
    </sheetView>
  </sheetViews>
  <sheetFormatPr defaultColWidth="9.00390625" defaultRowHeight="16.5"/>
  <cols>
    <col min="1" max="1" width="9.50390625" style="21" customWidth="1"/>
    <col min="2" max="2" width="14.625" style="21" customWidth="1"/>
    <col min="3" max="3" width="8.25390625" style="21" customWidth="1"/>
    <col min="4" max="4" width="6.50390625" style="21" customWidth="1"/>
    <col min="5" max="5" width="15.50390625" style="21" customWidth="1"/>
    <col min="6" max="6" width="8.25390625" style="21" customWidth="1"/>
    <col min="7" max="7" width="13.25390625" style="21" customWidth="1"/>
    <col min="8" max="8" width="20.75390625" style="21" customWidth="1"/>
    <col min="9" max="9" width="8.875" style="21" hidden="1" customWidth="1"/>
    <col min="10" max="11" width="3.625" style="21" customWidth="1"/>
    <col min="12" max="12" width="2.625" style="21" customWidth="1"/>
    <col min="13" max="16384" width="9.00390625" style="21" customWidth="1"/>
  </cols>
  <sheetData>
    <row r="1" spans="1:8" s="20" customFormat="1" ht="15.75" customHeight="1">
      <c r="A1" s="287" t="s">
        <v>497</v>
      </c>
      <c r="B1" s="298"/>
      <c r="C1" s="298"/>
      <c r="D1" s="288"/>
      <c r="E1" s="288"/>
      <c r="F1" s="34"/>
      <c r="G1" s="34"/>
      <c r="H1" s="34"/>
    </row>
    <row r="2" spans="1:13" ht="16.5" customHeight="1">
      <c r="A2" s="21" t="s">
        <v>499</v>
      </c>
      <c r="B2" s="30"/>
      <c r="C2" s="30"/>
      <c r="D2" s="30"/>
      <c r="E2" s="30"/>
      <c r="F2" s="32"/>
      <c r="G2" s="32"/>
      <c r="H2" s="97" t="s">
        <v>498</v>
      </c>
      <c r="M2" s="22"/>
    </row>
    <row r="3" spans="1:8" s="23" customFormat="1" ht="15.75" customHeight="1">
      <c r="A3" s="268" t="s">
        <v>422</v>
      </c>
      <c r="B3" s="269" t="s">
        <v>423</v>
      </c>
      <c r="C3" s="270"/>
      <c r="D3" s="270"/>
      <c r="E3" s="274" t="s">
        <v>7</v>
      </c>
      <c r="F3" s="280" t="s">
        <v>537</v>
      </c>
      <c r="G3" s="226"/>
      <c r="H3" s="289" t="s">
        <v>494</v>
      </c>
    </row>
    <row r="4" spans="1:8" s="23" customFormat="1" ht="12.75" customHeight="1">
      <c r="A4" s="268"/>
      <c r="B4" s="270"/>
      <c r="C4" s="270"/>
      <c r="D4" s="270"/>
      <c r="E4" s="275"/>
      <c r="F4" s="281"/>
      <c r="G4" s="282"/>
      <c r="H4" s="289"/>
    </row>
    <row r="5" spans="1:8" s="23" customFormat="1" ht="15.75" customHeight="1">
      <c r="A5" s="268"/>
      <c r="B5" s="96" t="s">
        <v>310</v>
      </c>
      <c r="C5" s="284" t="s">
        <v>301</v>
      </c>
      <c r="D5" s="285"/>
      <c r="E5" s="119" t="s">
        <v>311</v>
      </c>
      <c r="F5" s="283"/>
      <c r="G5" s="229"/>
      <c r="H5" s="289"/>
    </row>
    <row r="6" spans="1:8" s="23" customFormat="1" ht="30" customHeight="1">
      <c r="A6" s="290"/>
      <c r="B6" s="200" t="str">
        <f>IF(LEN('動支請示單(應付代收款)'!E3)=3,VLOOKUP('動支請示單(應付代收款)'!E3,'輸入區'!M4:Q80,2,FALSE),VLOOKUP('動支請示單(應付代收款)'!E3,'輸入區'!F9:J11199,2,FALSE))</f>
        <v>應付代收款</v>
      </c>
      <c r="C6" s="294" t="str">
        <f>IF(LEN('動支請示單(應付代收款)'!E3)=3,VLOOKUP('動支請示單(應付代收款)'!E3,'輸入區'!M4:Q80,3,FALSE),VLOOKUP('動支請示單(應付代收款)'!E3,'輸入區'!F9:J11199,3,FALSE))</f>
        <v>學用品費</v>
      </c>
      <c r="D6" s="295"/>
      <c r="E6" s="120">
        <f>IF(LEN('動支請示單(應付代收款)'!E3)=3,VLOOKUP('動支請示單(應付代收款)'!E3,'輸入區'!M4:Q80,4,FALSE),VLOOKUP('動支請示單(應付代收款)'!E3,'輸入區'!F9:J11199,4,FALSE))</f>
        <v>0</v>
      </c>
      <c r="F6" s="276"/>
      <c r="G6" s="277"/>
      <c r="H6" s="292" t="s">
        <v>8</v>
      </c>
    </row>
    <row r="7" spans="1:8" ht="30" customHeight="1">
      <c r="A7" s="234"/>
      <c r="B7" s="291"/>
      <c r="C7" s="296"/>
      <c r="D7" s="297"/>
      <c r="E7" s="121">
        <f>IF(LEN('動支請示單(應付代收款)'!E3)=3,VLOOKUP('動支請示單(應付代收款)'!E3,'輸入區'!M4:Q80,5,FALSE),VLOOKUP('動支請示單(應付代收款)'!E3,'輸入區'!F9:J11199,5,FALSE))</f>
        <v>0</v>
      </c>
      <c r="F7" s="278"/>
      <c r="G7" s="279"/>
      <c r="H7" s="293"/>
    </row>
    <row r="8" spans="1:8" ht="3" customHeight="1">
      <c r="A8" s="299"/>
      <c r="B8" s="225"/>
      <c r="C8" s="225"/>
      <c r="D8" s="225"/>
      <c r="E8" s="225"/>
      <c r="F8" s="225"/>
      <c r="G8" s="225"/>
      <c r="H8" s="231"/>
    </row>
    <row r="9" spans="1:9" s="23" customFormat="1" ht="20.25" customHeight="1">
      <c r="A9" s="261" t="s">
        <v>276</v>
      </c>
      <c r="B9" s="261"/>
      <c r="C9" s="261" t="s">
        <v>495</v>
      </c>
      <c r="D9" s="261"/>
      <c r="E9" s="261"/>
      <c r="F9" s="232" t="s">
        <v>538</v>
      </c>
      <c r="G9" s="262"/>
      <c r="H9" s="95" t="s">
        <v>493</v>
      </c>
      <c r="I9" s="233"/>
    </row>
    <row r="10" spans="1:9" s="23" customFormat="1" ht="52.5" customHeight="1">
      <c r="A10" s="105" t="s">
        <v>426</v>
      </c>
      <c r="B10" s="94"/>
      <c r="C10" s="98" t="s">
        <v>274</v>
      </c>
      <c r="D10" s="273"/>
      <c r="E10" s="273"/>
      <c r="F10" s="263"/>
      <c r="G10" s="264"/>
      <c r="H10" s="271"/>
      <c r="I10" s="233"/>
    </row>
    <row r="11" spans="1:8" s="24" customFormat="1" ht="49.5" customHeight="1">
      <c r="A11" s="105" t="s">
        <v>275</v>
      </c>
      <c r="B11" s="95"/>
      <c r="C11" s="157" t="s">
        <v>438</v>
      </c>
      <c r="D11" s="261"/>
      <c r="E11" s="261"/>
      <c r="F11" s="230"/>
      <c r="G11" s="201"/>
      <c r="H11" s="272"/>
    </row>
    <row r="12" spans="1:8" ht="30.75" customHeight="1">
      <c r="A12" s="265" t="s">
        <v>277</v>
      </c>
      <c r="B12" s="266"/>
      <c r="C12" s="266"/>
      <c r="D12" s="266"/>
      <c r="E12" s="266"/>
      <c r="F12" s="266"/>
      <c r="G12" s="266"/>
      <c r="H12" s="267"/>
    </row>
    <row r="13" spans="1:8" s="25" customFormat="1" ht="21" customHeight="1">
      <c r="A13" s="257" t="str">
        <f>'輸入區'!E4</f>
        <v>臺南市新化區正新國民小學</v>
      </c>
      <c r="B13" s="258"/>
      <c r="C13" s="258"/>
      <c r="D13" s="258"/>
      <c r="E13" s="242" t="s">
        <v>540</v>
      </c>
      <c r="F13" s="243"/>
      <c r="G13" s="244"/>
      <c r="H13" s="122">
        <f ca="1">TODAY()</f>
        <v>43097</v>
      </c>
    </row>
    <row r="14" spans="1:14" ht="21" customHeight="1">
      <c r="A14" s="259"/>
      <c r="B14" s="260"/>
      <c r="C14" s="260"/>
      <c r="D14" s="260"/>
      <c r="E14" s="245"/>
      <c r="F14" s="246"/>
      <c r="G14" s="247"/>
      <c r="H14" s="123"/>
      <c r="N14" s="22"/>
    </row>
    <row r="15" spans="1:14" ht="31.5" customHeight="1">
      <c r="A15" s="255" t="s">
        <v>424</v>
      </c>
      <c r="B15" s="250" t="s">
        <v>9</v>
      </c>
      <c r="C15" s="250"/>
      <c r="D15" s="250"/>
      <c r="E15" s="250"/>
      <c r="F15" s="250"/>
      <c r="G15" s="250"/>
      <c r="H15" s="250"/>
      <c r="N15" s="22"/>
    </row>
    <row r="16" spans="1:14" ht="31.5" customHeight="1">
      <c r="A16" s="255"/>
      <c r="B16" s="256"/>
      <c r="C16" s="256"/>
      <c r="D16" s="256"/>
      <c r="E16" s="256"/>
      <c r="F16" s="256"/>
      <c r="G16" s="256"/>
      <c r="H16" s="256"/>
      <c r="N16" s="22"/>
    </row>
    <row r="17" spans="1:11" ht="31.5" customHeight="1">
      <c r="A17" s="255"/>
      <c r="B17" s="256"/>
      <c r="C17" s="256"/>
      <c r="D17" s="256"/>
      <c r="E17" s="256"/>
      <c r="F17" s="256"/>
      <c r="G17" s="256"/>
      <c r="H17" s="256"/>
      <c r="K17" s="22"/>
    </row>
    <row r="18" spans="1:11" ht="31.5" customHeight="1">
      <c r="A18" s="255"/>
      <c r="B18" s="256"/>
      <c r="C18" s="256"/>
      <c r="D18" s="256"/>
      <c r="E18" s="256"/>
      <c r="F18" s="256"/>
      <c r="G18" s="256"/>
      <c r="H18" s="256"/>
      <c r="K18" s="22"/>
    </row>
    <row r="19" spans="1:11" ht="31.5" customHeight="1">
      <c r="A19" s="255"/>
      <c r="B19" s="250"/>
      <c r="C19" s="250"/>
      <c r="D19" s="250"/>
      <c r="E19" s="250"/>
      <c r="F19" s="250"/>
      <c r="G19" s="250"/>
      <c r="H19" s="250"/>
      <c r="K19" s="22"/>
    </row>
    <row r="20" spans="1:11" ht="31.5" customHeight="1">
      <c r="A20" s="255"/>
      <c r="B20" s="250"/>
      <c r="C20" s="250"/>
      <c r="D20" s="250"/>
      <c r="E20" s="250"/>
      <c r="F20" s="250"/>
      <c r="G20" s="250"/>
      <c r="H20" s="250"/>
      <c r="K20" s="22"/>
    </row>
    <row r="21" spans="1:11" ht="31.5" customHeight="1">
      <c r="A21" s="255"/>
      <c r="B21" s="250"/>
      <c r="C21" s="250"/>
      <c r="D21" s="250"/>
      <c r="E21" s="250"/>
      <c r="F21" s="250"/>
      <c r="G21" s="250"/>
      <c r="H21" s="250"/>
      <c r="K21" s="22"/>
    </row>
    <row r="22" spans="1:14" ht="31.5" customHeight="1">
      <c r="A22" s="255"/>
      <c r="B22" s="250" t="s">
        <v>92</v>
      </c>
      <c r="C22" s="250"/>
      <c r="D22" s="250"/>
      <c r="E22" s="250"/>
      <c r="F22" s="250"/>
      <c r="G22" s="250"/>
      <c r="H22" s="250"/>
      <c r="N22" s="22"/>
    </row>
    <row r="23" spans="1:14" ht="31.5" customHeight="1">
      <c r="A23" s="124" t="s">
        <v>541</v>
      </c>
      <c r="B23" s="248">
        <f>F6</f>
        <v>0</v>
      </c>
      <c r="C23" s="249"/>
      <c r="D23" s="249"/>
      <c r="E23" s="125" t="s">
        <v>542</v>
      </c>
      <c r="F23" s="125"/>
      <c r="G23" s="126"/>
      <c r="H23" s="127"/>
      <c r="N23" s="22"/>
    </row>
    <row r="24" spans="1:8" s="33" customFormat="1" ht="19.5" customHeight="1" hidden="1">
      <c r="A24" s="251" t="s">
        <v>425</v>
      </c>
      <c r="B24" s="252"/>
      <c r="C24" s="252"/>
      <c r="D24" s="237" t="s">
        <v>496</v>
      </c>
      <c r="E24" s="253"/>
      <c r="F24" s="229"/>
      <c r="G24" s="237" t="s">
        <v>539</v>
      </c>
      <c r="H24" s="238"/>
    </row>
    <row r="25" spans="1:8" s="20" customFormat="1" ht="60" customHeight="1" hidden="1">
      <c r="A25" s="128" t="s">
        <v>426</v>
      </c>
      <c r="B25" s="254"/>
      <c r="C25" s="254"/>
      <c r="D25" s="235"/>
      <c r="E25" s="236"/>
      <c r="F25" s="226"/>
      <c r="G25" s="235"/>
      <c r="H25" s="239"/>
    </row>
    <row r="26" spans="1:8" s="24" customFormat="1" ht="51.75" customHeight="1" hidden="1">
      <c r="A26" s="128" t="s">
        <v>427</v>
      </c>
      <c r="B26" s="254"/>
      <c r="C26" s="254"/>
      <c r="D26" s="227"/>
      <c r="E26" s="228"/>
      <c r="F26" s="229"/>
      <c r="G26" s="240"/>
      <c r="H26" s="241"/>
    </row>
    <row r="27" ht="16.5">
      <c r="A27" s="21" t="s">
        <v>270</v>
      </c>
    </row>
    <row r="28" ht="16.5">
      <c r="A28" s="21" t="s">
        <v>660</v>
      </c>
    </row>
    <row r="29" spans="1:8" ht="16.5">
      <c r="A29" s="286" t="s">
        <v>271</v>
      </c>
      <c r="B29" s="286"/>
      <c r="C29" s="286"/>
      <c r="D29" s="286"/>
      <c r="E29" s="286"/>
      <c r="F29" s="286"/>
      <c r="G29" s="286"/>
      <c r="H29" s="286"/>
    </row>
    <row r="30" spans="1:8" ht="16.5">
      <c r="A30" s="286"/>
      <c r="B30" s="286"/>
      <c r="C30" s="286"/>
      <c r="D30" s="286"/>
      <c r="E30" s="286"/>
      <c r="F30" s="286"/>
      <c r="G30" s="286"/>
      <c r="H30" s="286"/>
    </row>
    <row r="31" ht="16.5">
      <c r="A31" s="21" t="s">
        <v>3</v>
      </c>
    </row>
    <row r="32" ht="16.5">
      <c r="A32" s="21" t="s">
        <v>4</v>
      </c>
    </row>
    <row r="33" ht="16.5">
      <c r="A33" s="21" t="s">
        <v>5</v>
      </c>
    </row>
    <row r="34" spans="1:8" ht="16.5">
      <c r="A34" s="21" t="s">
        <v>6</v>
      </c>
      <c r="B34" s="129"/>
      <c r="C34" s="129"/>
      <c r="D34" s="129"/>
      <c r="E34" s="129"/>
      <c r="F34" s="129"/>
      <c r="G34" s="129"/>
      <c r="H34" s="129"/>
    </row>
    <row r="35" spans="1:8" ht="16.5">
      <c r="A35" s="129"/>
      <c r="B35" s="129"/>
      <c r="C35" s="129"/>
      <c r="D35" s="129"/>
      <c r="E35" s="129"/>
      <c r="F35" s="129"/>
      <c r="G35" s="129"/>
      <c r="H35" s="129"/>
    </row>
    <row r="36" spans="1:8" ht="16.5">
      <c r="A36" s="129"/>
      <c r="B36" s="129"/>
      <c r="C36" s="129"/>
      <c r="D36" s="129"/>
      <c r="E36" s="129"/>
      <c r="F36" s="129"/>
      <c r="G36" s="129"/>
      <c r="H36" s="129"/>
    </row>
    <row r="37" spans="1:8" ht="16.5">
      <c r="A37" s="129"/>
      <c r="B37" s="129"/>
      <c r="C37" s="129"/>
      <c r="D37" s="129"/>
      <c r="E37" s="129"/>
      <c r="F37" s="129"/>
      <c r="G37" s="129"/>
      <c r="H37" s="129"/>
    </row>
    <row r="38" spans="1:8" ht="16.5">
      <c r="A38" s="129"/>
      <c r="B38" s="129"/>
      <c r="C38" s="129"/>
      <c r="D38" s="129"/>
      <c r="E38" s="129"/>
      <c r="F38" s="129"/>
      <c r="G38" s="129"/>
      <c r="H38" s="129"/>
    </row>
    <row r="39" spans="1:8" ht="16.5">
      <c r="A39" s="129"/>
      <c r="B39" s="129"/>
      <c r="C39" s="129"/>
      <c r="D39" s="129"/>
      <c r="E39" s="129"/>
      <c r="F39" s="129"/>
      <c r="G39" s="129"/>
      <c r="H39" s="129"/>
    </row>
    <row r="40" spans="1:8" ht="16.5">
      <c r="A40" s="129"/>
      <c r="B40" s="129"/>
      <c r="C40" s="129"/>
      <c r="D40" s="129"/>
      <c r="E40" s="129"/>
      <c r="F40" s="129"/>
      <c r="G40" s="129"/>
      <c r="H40" s="129"/>
    </row>
    <row r="41" spans="1:8" ht="16.5">
      <c r="A41" s="129"/>
      <c r="B41" s="129"/>
      <c r="C41" s="129"/>
      <c r="D41" s="129"/>
      <c r="E41" s="129"/>
      <c r="F41" s="129"/>
      <c r="G41" s="129"/>
      <c r="H41" s="129"/>
    </row>
    <row r="42" spans="1:8" ht="16.5">
      <c r="A42" s="129"/>
      <c r="B42" s="129"/>
      <c r="C42" s="129"/>
      <c r="D42" s="129"/>
      <c r="E42" s="129"/>
      <c r="F42" s="129"/>
      <c r="G42" s="129"/>
      <c r="H42" s="129"/>
    </row>
    <row r="43" spans="1:8" ht="16.5">
      <c r="A43" s="129"/>
      <c r="B43" s="129"/>
      <c r="C43" s="129"/>
      <c r="D43" s="129"/>
      <c r="E43" s="129"/>
      <c r="F43" s="129"/>
      <c r="G43" s="129"/>
      <c r="H43" s="129"/>
    </row>
  </sheetData>
  <sheetProtection/>
  <mergeCells count="43">
    <mergeCell ref="D25:F26"/>
    <mergeCell ref="G24:H24"/>
    <mergeCell ref="G25:H26"/>
    <mergeCell ref="E13:G14"/>
    <mergeCell ref="B23:D23"/>
    <mergeCell ref="B20:H20"/>
    <mergeCell ref="A24:C24"/>
    <mergeCell ref="D24:F24"/>
    <mergeCell ref="B25:C25"/>
    <mergeCell ref="B26:C26"/>
    <mergeCell ref="A15:A22"/>
    <mergeCell ref="B15:H15"/>
    <mergeCell ref="B16:H16"/>
    <mergeCell ref="B17:H17"/>
    <mergeCell ref="B18:H18"/>
    <mergeCell ref="B19:H19"/>
    <mergeCell ref="B22:H22"/>
    <mergeCell ref="A13:D14"/>
    <mergeCell ref="A8:H8"/>
    <mergeCell ref="A9:B9"/>
    <mergeCell ref="F9:G9"/>
    <mergeCell ref="F10:G11"/>
    <mergeCell ref="A12:H12"/>
    <mergeCell ref="A3:A5"/>
    <mergeCell ref="B3:D4"/>
    <mergeCell ref="I9:I10"/>
    <mergeCell ref="H10:H11"/>
    <mergeCell ref="D10:E10"/>
    <mergeCell ref="D11:E11"/>
    <mergeCell ref="E3:E4"/>
    <mergeCell ref="F6:G7"/>
    <mergeCell ref="F3:G5"/>
    <mergeCell ref="C5:D5"/>
    <mergeCell ref="A29:H30"/>
    <mergeCell ref="A1:C1"/>
    <mergeCell ref="D1:E1"/>
    <mergeCell ref="H3:H5"/>
    <mergeCell ref="B21:H21"/>
    <mergeCell ref="A6:A7"/>
    <mergeCell ref="B6:B7"/>
    <mergeCell ref="C9:E9"/>
    <mergeCell ref="H6:H7"/>
    <mergeCell ref="C6:D7"/>
  </mergeCells>
  <printOptions/>
  <pageMargins left="0.43" right="0.17" top="0.82" bottom="0.44" header="0.5" footer="0.3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6.5"/>
  <cols>
    <col min="1" max="1" width="6.25390625" style="140" customWidth="1"/>
    <col min="2" max="2" width="78.00390625" style="147" customWidth="1"/>
    <col min="3" max="3" width="6.75390625" style="156" bestFit="1" customWidth="1"/>
    <col min="4" max="4" width="27.125" style="147" customWidth="1"/>
    <col min="5" max="5" width="7.125" style="135" customWidth="1"/>
    <col min="6" max="16384" width="9.00390625" style="135" customWidth="1"/>
  </cols>
  <sheetData>
    <row r="1" spans="1:4" s="133" customFormat="1" ht="21">
      <c r="A1" s="300" t="s">
        <v>257</v>
      </c>
      <c r="B1" s="301"/>
      <c r="C1" s="301"/>
      <c r="D1" s="302"/>
    </row>
    <row r="2" spans="1:4" ht="19.5">
      <c r="A2" s="134" t="s">
        <v>261</v>
      </c>
      <c r="B2" s="141" t="s">
        <v>262</v>
      </c>
      <c r="C2" s="141" t="s">
        <v>265</v>
      </c>
      <c r="D2" s="141" t="s">
        <v>435</v>
      </c>
    </row>
    <row r="3" spans="1:4" ht="42.75">
      <c r="A3" s="136">
        <v>1</v>
      </c>
      <c r="B3" s="143" t="s">
        <v>268</v>
      </c>
      <c r="C3" s="142" t="s">
        <v>266</v>
      </c>
      <c r="D3" s="143" t="s">
        <v>269</v>
      </c>
    </row>
    <row r="4" spans="1:4" ht="19.5">
      <c r="A4" s="136">
        <v>2</v>
      </c>
      <c r="B4" s="143" t="s">
        <v>2</v>
      </c>
      <c r="C4" s="142" t="s">
        <v>266</v>
      </c>
      <c r="D4" s="148"/>
    </row>
    <row r="5" spans="1:4" ht="19.5">
      <c r="A5" s="136">
        <v>3</v>
      </c>
      <c r="B5" s="143"/>
      <c r="C5" s="142"/>
      <c r="D5" s="148"/>
    </row>
    <row r="6" spans="1:4" ht="19.5">
      <c r="A6" s="136">
        <v>4</v>
      </c>
      <c r="B6" s="143"/>
      <c r="C6" s="142"/>
      <c r="D6" s="143"/>
    </row>
    <row r="7" spans="1:4" ht="19.5">
      <c r="A7" s="136">
        <v>5</v>
      </c>
      <c r="B7" s="143"/>
      <c r="C7" s="142"/>
      <c r="D7" s="148"/>
    </row>
    <row r="8" spans="1:4" ht="19.5">
      <c r="A8" s="136">
        <v>6</v>
      </c>
      <c r="B8" s="143"/>
      <c r="C8" s="142"/>
      <c r="D8" s="143"/>
    </row>
    <row r="9" spans="1:4" ht="19.5">
      <c r="A9" s="136">
        <v>7</v>
      </c>
      <c r="B9" s="143"/>
      <c r="C9" s="142"/>
      <c r="D9" s="143"/>
    </row>
    <row r="10" spans="1:4" ht="242.25">
      <c r="A10" s="136">
        <v>8</v>
      </c>
      <c r="B10" s="143" t="s">
        <v>263</v>
      </c>
      <c r="C10" s="142" t="s">
        <v>267</v>
      </c>
      <c r="D10" s="143" t="s">
        <v>264</v>
      </c>
    </row>
    <row r="11" spans="1:4" ht="19.5">
      <c r="A11" s="136">
        <v>9</v>
      </c>
      <c r="B11" s="143"/>
      <c r="C11" s="142"/>
      <c r="D11" s="143"/>
    </row>
    <row r="12" spans="1:4" ht="19.5">
      <c r="A12" s="136">
        <v>10</v>
      </c>
      <c r="B12" s="144"/>
      <c r="C12" s="142"/>
      <c r="D12" s="144"/>
    </row>
    <row r="13" spans="1:4" ht="19.5">
      <c r="A13" s="136">
        <v>11</v>
      </c>
      <c r="B13" s="143"/>
      <c r="C13" s="142"/>
      <c r="D13" s="143"/>
    </row>
    <row r="14" spans="1:4" ht="19.5">
      <c r="A14" s="136">
        <v>12</v>
      </c>
      <c r="B14" s="143"/>
      <c r="C14" s="142"/>
      <c r="D14" s="143"/>
    </row>
    <row r="15" spans="1:4" ht="19.5">
      <c r="A15" s="136">
        <v>13</v>
      </c>
      <c r="B15" s="143"/>
      <c r="C15" s="142"/>
      <c r="D15" s="143"/>
    </row>
    <row r="16" spans="1:4" ht="19.5">
      <c r="A16" s="136">
        <v>14</v>
      </c>
      <c r="B16" s="143"/>
      <c r="C16" s="142"/>
      <c r="D16" s="143"/>
    </row>
    <row r="17" spans="1:4" ht="19.5">
      <c r="A17" s="136">
        <v>15</v>
      </c>
      <c r="B17" s="143"/>
      <c r="C17" s="142"/>
      <c r="D17" s="143"/>
    </row>
    <row r="18" spans="1:4" ht="19.5">
      <c r="A18" s="136">
        <v>16</v>
      </c>
      <c r="B18" s="143"/>
      <c r="C18" s="142"/>
      <c r="D18" s="143"/>
    </row>
    <row r="19" spans="1:4" ht="19.5">
      <c r="A19" s="136">
        <v>17</v>
      </c>
      <c r="B19" s="144"/>
      <c r="C19" s="142"/>
      <c r="D19" s="144"/>
    </row>
    <row r="20" spans="1:4" ht="19.5">
      <c r="A20" s="136">
        <v>18</v>
      </c>
      <c r="B20" s="143"/>
      <c r="C20" s="142"/>
      <c r="D20" s="149"/>
    </row>
    <row r="21" spans="1:4" ht="19.5">
      <c r="A21" s="136">
        <v>19</v>
      </c>
      <c r="B21" s="143"/>
      <c r="C21" s="142"/>
      <c r="D21" s="143"/>
    </row>
    <row r="22" spans="1:4" ht="19.5">
      <c r="A22" s="136">
        <v>20</v>
      </c>
      <c r="B22" s="143"/>
      <c r="C22" s="142"/>
      <c r="D22" s="143"/>
    </row>
    <row r="23" spans="1:4" ht="19.5">
      <c r="A23" s="137"/>
      <c r="B23" s="143"/>
      <c r="C23" s="142"/>
      <c r="D23" s="143"/>
    </row>
    <row r="24" spans="1:4" ht="19.5">
      <c r="A24" s="137"/>
      <c r="B24" s="143"/>
      <c r="C24" s="142"/>
      <c r="D24" s="148"/>
    </row>
    <row r="25" spans="1:4" ht="19.5">
      <c r="A25" s="137"/>
      <c r="B25" s="143"/>
      <c r="C25" s="142"/>
      <c r="D25" s="150"/>
    </row>
    <row r="26" spans="1:4" ht="19.5">
      <c r="A26" s="136"/>
      <c r="B26" s="143"/>
      <c r="C26" s="142"/>
      <c r="D26" s="143"/>
    </row>
    <row r="27" spans="1:4" ht="19.5">
      <c r="A27" s="137"/>
      <c r="B27" s="143"/>
      <c r="C27" s="142"/>
      <c r="D27" s="143"/>
    </row>
    <row r="28" spans="1:4" ht="19.5">
      <c r="A28" s="137"/>
      <c r="B28" s="143"/>
      <c r="C28" s="142"/>
      <c r="D28" s="148"/>
    </row>
    <row r="29" spans="1:4" ht="19.5">
      <c r="A29" s="137"/>
      <c r="B29" s="143"/>
      <c r="C29" s="142"/>
      <c r="D29" s="148"/>
    </row>
    <row r="30" spans="1:4" ht="19.5">
      <c r="A30" s="137"/>
      <c r="B30" s="143"/>
      <c r="C30" s="142"/>
      <c r="D30" s="143"/>
    </row>
    <row r="31" spans="1:4" ht="19.5">
      <c r="A31" s="137"/>
      <c r="B31" s="143"/>
      <c r="C31" s="142"/>
      <c r="D31" s="143"/>
    </row>
    <row r="32" spans="1:4" ht="19.5">
      <c r="A32" s="137"/>
      <c r="B32" s="143"/>
      <c r="C32" s="142"/>
      <c r="D32" s="143"/>
    </row>
    <row r="33" spans="1:4" ht="19.5">
      <c r="A33" s="137"/>
      <c r="B33" s="143"/>
      <c r="C33" s="142"/>
      <c r="D33" s="148"/>
    </row>
    <row r="34" spans="1:4" ht="19.5">
      <c r="A34" s="137"/>
      <c r="B34" s="143"/>
      <c r="C34" s="142"/>
      <c r="D34" s="148"/>
    </row>
    <row r="35" spans="1:4" ht="19.5">
      <c r="A35" s="138"/>
      <c r="B35" s="143"/>
      <c r="C35" s="142"/>
      <c r="D35" s="148"/>
    </row>
    <row r="36" spans="1:4" ht="19.5">
      <c r="A36" s="136"/>
      <c r="B36" s="143"/>
      <c r="C36" s="142"/>
      <c r="D36" s="143"/>
    </row>
    <row r="37" spans="1:4" ht="19.5">
      <c r="A37" s="137"/>
      <c r="B37" s="143"/>
      <c r="C37" s="142"/>
      <c r="D37" s="143"/>
    </row>
    <row r="38" spans="1:4" ht="19.5">
      <c r="A38" s="137"/>
      <c r="B38" s="143"/>
      <c r="C38" s="142"/>
      <c r="D38" s="148"/>
    </row>
    <row r="39" spans="1:4" ht="19.5">
      <c r="A39" s="137"/>
      <c r="B39" s="143"/>
      <c r="C39" s="142"/>
      <c r="D39" s="148"/>
    </row>
    <row r="40" spans="1:4" ht="19.5">
      <c r="A40" s="137"/>
      <c r="B40" s="143"/>
      <c r="C40" s="142"/>
      <c r="D40" s="148"/>
    </row>
    <row r="41" spans="1:4" ht="19.5">
      <c r="A41" s="137"/>
      <c r="B41" s="143"/>
      <c r="C41" s="142"/>
      <c r="D41" s="143"/>
    </row>
    <row r="42" spans="1:4" ht="19.5">
      <c r="A42" s="136"/>
      <c r="B42" s="143"/>
      <c r="C42" s="142"/>
      <c r="D42" s="143"/>
    </row>
    <row r="43" spans="1:4" ht="19.5">
      <c r="A43" s="137"/>
      <c r="B43" s="143"/>
      <c r="C43" s="142"/>
      <c r="D43" s="148"/>
    </row>
    <row r="44" spans="1:4" ht="19.5">
      <c r="A44" s="137"/>
      <c r="B44" s="143"/>
      <c r="C44" s="142"/>
      <c r="D44" s="148"/>
    </row>
    <row r="45" spans="1:4" ht="19.5">
      <c r="A45" s="136"/>
      <c r="B45" s="143"/>
      <c r="C45" s="142"/>
      <c r="D45" s="143"/>
    </row>
    <row r="46" spans="1:4" ht="19.5">
      <c r="A46" s="137"/>
      <c r="B46" s="143"/>
      <c r="C46" s="142"/>
      <c r="D46" s="143"/>
    </row>
    <row r="47" spans="1:4" ht="19.5">
      <c r="A47" s="137"/>
      <c r="B47" s="143"/>
      <c r="C47" s="142"/>
      <c r="D47" s="151"/>
    </row>
    <row r="48" spans="1:4" ht="19.5">
      <c r="A48" s="136"/>
      <c r="B48" s="143"/>
      <c r="C48" s="142"/>
      <c r="D48" s="143"/>
    </row>
    <row r="49" spans="1:4" ht="19.5">
      <c r="A49" s="137"/>
      <c r="B49" s="143"/>
      <c r="C49" s="142"/>
      <c r="D49" s="148"/>
    </row>
    <row r="50" spans="1:4" ht="19.5">
      <c r="A50" s="137"/>
      <c r="B50" s="143"/>
      <c r="C50" s="142"/>
      <c r="D50" s="143"/>
    </row>
    <row r="51" spans="1:4" ht="19.5">
      <c r="A51" s="137"/>
      <c r="B51" s="143"/>
      <c r="C51" s="142"/>
      <c r="D51" s="143"/>
    </row>
    <row r="52" spans="1:4" ht="19.5">
      <c r="A52" s="137"/>
      <c r="B52" s="143"/>
      <c r="C52" s="142"/>
      <c r="D52" s="148"/>
    </row>
    <row r="53" spans="1:4" ht="19.5">
      <c r="A53" s="137"/>
      <c r="B53" s="143"/>
      <c r="C53" s="142"/>
      <c r="D53" s="148"/>
    </row>
    <row r="54" spans="1:4" ht="19.5">
      <c r="A54" s="137"/>
      <c r="B54" s="143"/>
      <c r="C54" s="142"/>
      <c r="D54" s="148"/>
    </row>
    <row r="55" spans="1:4" ht="19.5">
      <c r="A55" s="136"/>
      <c r="B55" s="143"/>
      <c r="C55" s="142"/>
      <c r="D55" s="143"/>
    </row>
    <row r="56" spans="1:4" ht="19.5">
      <c r="A56" s="137"/>
      <c r="B56" s="143"/>
      <c r="C56" s="142"/>
      <c r="D56" s="151"/>
    </row>
    <row r="57" spans="1:4" ht="19.5">
      <c r="A57" s="136"/>
      <c r="B57" s="143"/>
      <c r="C57" s="142"/>
      <c r="D57" s="143"/>
    </row>
    <row r="58" spans="1:4" ht="19.5">
      <c r="A58" s="137"/>
      <c r="B58" s="145"/>
      <c r="C58" s="154"/>
      <c r="D58" s="148"/>
    </row>
    <row r="59" spans="1:4" ht="19.5">
      <c r="A59" s="137"/>
      <c r="B59" s="143"/>
      <c r="C59" s="142"/>
      <c r="D59" s="148"/>
    </row>
    <row r="60" spans="1:4" ht="19.5">
      <c r="A60" s="138"/>
      <c r="B60" s="143"/>
      <c r="C60" s="142"/>
      <c r="D60" s="148"/>
    </row>
    <row r="61" spans="1:4" ht="19.5">
      <c r="A61" s="139"/>
      <c r="B61" s="146"/>
      <c r="C61" s="154"/>
      <c r="D61" s="143"/>
    </row>
    <row r="62" spans="1:4" ht="19.5">
      <c r="A62" s="136"/>
      <c r="B62" s="145"/>
      <c r="C62" s="154"/>
      <c r="D62" s="145"/>
    </row>
    <row r="63" spans="1:4" ht="19.5">
      <c r="A63" s="137"/>
      <c r="B63" s="145"/>
      <c r="C63" s="154"/>
      <c r="D63" s="150"/>
    </row>
    <row r="64" spans="1:4" ht="19.5">
      <c r="A64" s="137"/>
      <c r="B64" s="145"/>
      <c r="C64" s="154"/>
      <c r="D64" s="150"/>
    </row>
    <row r="65" spans="1:4" ht="19.5">
      <c r="A65" s="137"/>
      <c r="B65" s="145"/>
      <c r="C65" s="154"/>
      <c r="D65" s="150"/>
    </row>
    <row r="66" spans="1:4" ht="19.5">
      <c r="A66" s="137"/>
      <c r="B66" s="145"/>
      <c r="C66" s="154"/>
      <c r="D66" s="150"/>
    </row>
    <row r="67" spans="1:4" ht="19.5">
      <c r="A67" s="137"/>
      <c r="B67" s="145"/>
      <c r="C67" s="154"/>
      <c r="D67" s="150"/>
    </row>
    <row r="68" spans="1:4" ht="19.5">
      <c r="A68" s="137"/>
      <c r="B68" s="145"/>
      <c r="C68" s="154"/>
      <c r="D68" s="150"/>
    </row>
    <row r="69" spans="1:4" ht="19.5">
      <c r="A69" s="136"/>
      <c r="B69" s="145"/>
      <c r="C69" s="154"/>
      <c r="D69" s="145"/>
    </row>
    <row r="70" spans="1:4" ht="19.5">
      <c r="A70" s="137"/>
      <c r="B70" s="145"/>
      <c r="C70" s="154"/>
      <c r="D70" s="150"/>
    </row>
    <row r="71" spans="1:4" ht="19.5">
      <c r="A71" s="137"/>
      <c r="B71" s="145"/>
      <c r="C71" s="154"/>
      <c r="D71" s="148"/>
    </row>
    <row r="72" spans="1:4" ht="19.5">
      <c r="A72" s="134"/>
      <c r="B72" s="144"/>
      <c r="C72" s="142"/>
      <c r="D72" s="144"/>
    </row>
    <row r="73" spans="1:4" ht="19.5">
      <c r="A73" s="136"/>
      <c r="B73" s="143"/>
      <c r="C73" s="142"/>
      <c r="D73" s="143"/>
    </row>
    <row r="74" spans="1:4" ht="19.5">
      <c r="A74" s="137"/>
      <c r="B74" s="143"/>
      <c r="C74" s="142"/>
      <c r="D74" s="148"/>
    </row>
    <row r="75" spans="1:4" ht="19.5">
      <c r="A75" s="137"/>
      <c r="B75" s="143"/>
      <c r="C75" s="142"/>
      <c r="D75" s="148"/>
    </row>
    <row r="76" spans="1:4" ht="19.5">
      <c r="A76" s="137"/>
      <c r="B76" s="143"/>
      <c r="C76" s="142"/>
      <c r="D76" s="148"/>
    </row>
    <row r="77" spans="1:4" ht="19.5">
      <c r="A77" s="138"/>
      <c r="B77" s="143"/>
      <c r="C77" s="142"/>
      <c r="D77" s="148"/>
    </row>
    <row r="78" spans="1:4" ht="19.5">
      <c r="A78" s="136"/>
      <c r="B78" s="143"/>
      <c r="C78" s="142"/>
      <c r="D78" s="143"/>
    </row>
    <row r="79" spans="1:4" ht="19.5">
      <c r="A79" s="137"/>
      <c r="B79" s="143"/>
      <c r="C79" s="142"/>
      <c r="D79" s="148"/>
    </row>
    <row r="80" spans="1:4" ht="19.5">
      <c r="A80" s="136"/>
      <c r="B80" s="143"/>
      <c r="C80" s="142"/>
      <c r="D80" s="143"/>
    </row>
    <row r="81" spans="1:4" ht="19.5">
      <c r="A81" s="137"/>
      <c r="B81" s="143"/>
      <c r="C81" s="142"/>
      <c r="D81" s="148"/>
    </row>
    <row r="82" spans="1:4" ht="19.5">
      <c r="A82" s="132"/>
      <c r="B82" s="143"/>
      <c r="C82" s="142"/>
      <c r="D82" s="148"/>
    </row>
    <row r="83" spans="1:4" ht="19.5">
      <c r="A83" s="138"/>
      <c r="B83" s="143"/>
      <c r="C83" s="142"/>
      <c r="D83" s="143"/>
    </row>
    <row r="84" spans="1:4" ht="19.5">
      <c r="A84" s="136"/>
      <c r="B84" s="143"/>
      <c r="C84" s="142"/>
      <c r="D84" s="143"/>
    </row>
    <row r="85" spans="1:4" ht="19.5">
      <c r="A85" s="137"/>
      <c r="B85" s="143"/>
      <c r="C85" s="142"/>
      <c r="D85" s="148"/>
    </row>
    <row r="86" spans="1:4" ht="19.5">
      <c r="A86" s="137"/>
      <c r="B86" s="143"/>
      <c r="C86" s="142"/>
      <c r="D86" s="148"/>
    </row>
    <row r="87" spans="1:4" ht="19.5">
      <c r="A87" s="137"/>
      <c r="B87" s="143"/>
      <c r="C87" s="142"/>
      <c r="D87" s="148"/>
    </row>
    <row r="88" spans="1:4" ht="19.5">
      <c r="A88" s="137"/>
      <c r="B88" s="143"/>
      <c r="C88" s="142"/>
      <c r="D88" s="152"/>
    </row>
    <row r="89" spans="1:4" ht="19.5">
      <c r="A89" s="137"/>
      <c r="B89" s="143"/>
      <c r="C89" s="142"/>
      <c r="D89" s="153"/>
    </row>
    <row r="90" spans="1:4" ht="19.5">
      <c r="A90" s="137"/>
      <c r="B90" s="143"/>
      <c r="C90" s="142"/>
      <c r="D90" s="143"/>
    </row>
    <row r="91" spans="1:4" ht="19.5">
      <c r="A91" s="136"/>
      <c r="B91" s="143"/>
      <c r="C91" s="142"/>
      <c r="D91" s="143"/>
    </row>
    <row r="92" spans="1:4" ht="19.5">
      <c r="A92" s="137"/>
      <c r="B92" s="143"/>
      <c r="C92" s="142"/>
      <c r="D92" s="148"/>
    </row>
    <row r="93" spans="1:4" ht="19.5">
      <c r="A93" s="138"/>
      <c r="B93" s="143"/>
      <c r="C93" s="142"/>
      <c r="D93" s="148"/>
    </row>
    <row r="94" spans="1:4" ht="19.5">
      <c r="A94" s="136"/>
      <c r="B94" s="143"/>
      <c r="C94" s="142"/>
      <c r="D94" s="143"/>
    </row>
    <row r="95" spans="1:4" ht="19.5">
      <c r="A95" s="303"/>
      <c r="B95" s="304"/>
      <c r="C95" s="142"/>
      <c r="D95" s="143"/>
    </row>
    <row r="96" spans="1:4" ht="19.5">
      <c r="A96" s="303"/>
      <c r="B96" s="305"/>
      <c r="C96" s="155"/>
      <c r="D96" s="151"/>
    </row>
    <row r="97" spans="1:4" ht="19.5">
      <c r="A97" s="137"/>
      <c r="B97" s="143"/>
      <c r="C97" s="142"/>
      <c r="D97" s="148"/>
    </row>
    <row r="98" spans="1:4" ht="19.5">
      <c r="A98" s="137"/>
      <c r="B98" s="143"/>
      <c r="C98" s="142"/>
      <c r="D98" s="143"/>
    </row>
    <row r="99" spans="1:4" ht="19.5">
      <c r="A99" s="137"/>
      <c r="B99" s="143"/>
      <c r="C99" s="142"/>
      <c r="D99" s="148"/>
    </row>
    <row r="100" spans="1:4" ht="19.5">
      <c r="A100" s="138"/>
      <c r="B100" s="143"/>
      <c r="C100" s="142"/>
      <c r="D100" s="148"/>
    </row>
    <row r="101" spans="1:4" ht="19.5">
      <c r="A101" s="136"/>
      <c r="B101" s="145"/>
      <c r="C101" s="154"/>
      <c r="D101" s="145"/>
    </row>
    <row r="102" spans="1:4" ht="19.5">
      <c r="A102" s="137"/>
      <c r="B102" s="145"/>
      <c r="C102" s="154"/>
      <c r="D102" s="145"/>
    </row>
    <row r="103" spans="1:4" ht="19.5">
      <c r="A103" s="134"/>
      <c r="B103" s="144"/>
      <c r="C103" s="142"/>
      <c r="D103" s="144"/>
    </row>
    <row r="104" spans="1:4" ht="19.5">
      <c r="A104" s="136"/>
      <c r="B104" s="143"/>
      <c r="C104" s="142"/>
      <c r="D104" s="143"/>
    </row>
    <row r="105" spans="1:4" ht="19.5">
      <c r="A105" s="137"/>
      <c r="B105" s="143"/>
      <c r="C105" s="142"/>
      <c r="D105" s="148"/>
    </row>
  </sheetData>
  <sheetProtection/>
  <mergeCells count="3">
    <mergeCell ref="A1:D1"/>
    <mergeCell ref="A95:A96"/>
    <mergeCell ref="B95:B96"/>
  </mergeCells>
  <printOptions/>
  <pageMargins left="0.35433070866141736" right="0.35433070866141736" top="0.3937007874015748" bottom="0.5905511811023623" header="0.31496062992125984" footer="0.31496062992125984"/>
  <pageSetup fitToHeight="6" fitToWidth="1" horizontalDpi="600" verticalDpi="600" orientation="portrait" paperSize="9" scale="81" r:id="rId1"/>
  <headerFooter alignWithMargins="0">
    <oddFooter>&amp;C第&amp;P頁共&amp;N頁&amp;R&amp;D&amp;T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B22" sqref="B22:C22"/>
    </sheetView>
  </sheetViews>
  <sheetFormatPr defaultColWidth="9.00390625" defaultRowHeight="16.5"/>
  <cols>
    <col min="1" max="1" width="10.50390625" style="160" customWidth="1"/>
    <col min="2" max="3" width="10.375" style="160" customWidth="1"/>
    <col min="4" max="4" width="10.00390625" style="160" customWidth="1"/>
    <col min="5" max="5" width="12.375" style="160" customWidth="1"/>
    <col min="6" max="7" width="12.50390625" style="160" customWidth="1"/>
    <col min="8" max="8" width="12.75390625" style="160" customWidth="1"/>
    <col min="9" max="9" width="11.75390625" style="160" customWidth="1"/>
    <col min="10" max="10" width="10.00390625" style="160" customWidth="1"/>
    <col min="11" max="22" width="9.00390625" style="160" customWidth="1"/>
    <col min="23" max="23" width="9.00390625" style="160" hidden="1" customWidth="1"/>
    <col min="24" max="16384" width="9.00390625" style="160" customWidth="1"/>
  </cols>
  <sheetData>
    <row r="1" spans="1:10" ht="30" customHeight="1">
      <c r="A1" s="308" t="s">
        <v>228</v>
      </c>
      <c r="B1" s="309"/>
      <c r="C1" s="309"/>
      <c r="D1" s="309"/>
      <c r="E1" s="309"/>
      <c r="F1" s="309"/>
      <c r="G1" s="310"/>
      <c r="H1" s="310"/>
      <c r="I1" s="310"/>
      <c r="J1" s="310"/>
    </row>
    <row r="2" spans="1:10" ht="42" customHeight="1">
      <c r="A2" s="161"/>
      <c r="B2" s="162"/>
      <c r="C2" s="311" t="s">
        <v>154</v>
      </c>
      <c r="D2" s="312"/>
      <c r="E2" s="312"/>
      <c r="F2" s="312"/>
      <c r="G2" s="312"/>
      <c r="H2" s="312"/>
      <c r="I2" s="163"/>
      <c r="J2" s="163"/>
    </row>
    <row r="3" spans="1:10" ht="19.5" customHeight="1">
      <c r="A3" s="313" t="s">
        <v>155</v>
      </c>
      <c r="B3" s="314"/>
      <c r="C3" s="315"/>
      <c r="D3" s="316"/>
      <c r="E3" s="316"/>
      <c r="F3" s="165"/>
      <c r="G3" s="166"/>
      <c r="H3" s="317"/>
      <c r="I3" s="318"/>
      <c r="J3" s="168"/>
    </row>
    <row r="4" spans="1:10" ht="19.5" customHeight="1">
      <c r="A4" s="306" t="s">
        <v>156</v>
      </c>
      <c r="B4" s="307"/>
      <c r="C4" s="307"/>
      <c r="D4" s="164"/>
      <c r="E4" s="164"/>
      <c r="F4" s="165"/>
      <c r="G4" s="167"/>
      <c r="H4" s="167" t="s">
        <v>157</v>
      </c>
      <c r="I4" s="166"/>
      <c r="J4" s="169" t="s">
        <v>158</v>
      </c>
    </row>
    <row r="5" spans="1:10" ht="24.75" customHeight="1">
      <c r="A5" s="319" t="s">
        <v>159</v>
      </c>
      <c r="B5" s="319"/>
      <c r="C5" s="319" t="s">
        <v>160</v>
      </c>
      <c r="D5" s="320"/>
      <c r="E5" s="170">
        <v>104</v>
      </c>
      <c r="F5" s="319" t="s">
        <v>161</v>
      </c>
      <c r="G5" s="319"/>
      <c r="H5" s="329" t="s">
        <v>162</v>
      </c>
      <c r="I5" s="328"/>
      <c r="J5" s="328"/>
    </row>
    <row r="6" spans="1:10" ht="24.75" customHeight="1">
      <c r="A6" s="320"/>
      <c r="B6" s="320"/>
      <c r="C6" s="329" t="s">
        <v>164</v>
      </c>
      <c r="D6" s="329"/>
      <c r="E6" s="329"/>
      <c r="F6" s="328"/>
      <c r="G6" s="328"/>
      <c r="H6" s="328"/>
      <c r="I6" s="328"/>
      <c r="J6" s="328"/>
    </row>
    <row r="7" spans="1:10" ht="29.25" customHeight="1">
      <c r="A7" s="319" t="s">
        <v>165</v>
      </c>
      <c r="B7" s="319"/>
      <c r="C7" s="321" t="s">
        <v>166</v>
      </c>
      <c r="D7" s="322"/>
      <c r="E7" s="322"/>
      <c r="F7" s="323">
        <f>I22</f>
        <v>5970000</v>
      </c>
      <c r="G7" s="323"/>
      <c r="H7" s="324" t="s">
        <v>229</v>
      </c>
      <c r="I7" s="325"/>
      <c r="J7" s="325"/>
    </row>
    <row r="8" spans="1:10" ht="31.5" customHeight="1">
      <c r="A8" s="320"/>
      <c r="B8" s="320"/>
      <c r="C8" s="326" t="s">
        <v>167</v>
      </c>
      <c r="D8" s="327"/>
      <c r="E8" s="327"/>
      <c r="F8" s="323"/>
      <c r="G8" s="323"/>
      <c r="H8" s="325"/>
      <c r="I8" s="325"/>
      <c r="J8" s="325"/>
    </row>
    <row r="9" spans="1:10" ht="4.5" customHeight="1">
      <c r="A9" s="171"/>
      <c r="B9" s="171"/>
      <c r="C9" s="172"/>
      <c r="D9" s="173"/>
      <c r="E9" s="173"/>
      <c r="F9" s="174"/>
      <c r="G9" s="174"/>
      <c r="H9" s="174"/>
      <c r="I9" s="175"/>
      <c r="J9" s="175"/>
    </row>
    <row r="10" spans="1:10" ht="24.75" customHeight="1">
      <c r="A10" s="334" t="s">
        <v>168</v>
      </c>
      <c r="B10" s="335"/>
      <c r="C10" s="335"/>
      <c r="D10" s="334" t="s">
        <v>169</v>
      </c>
      <c r="E10" s="335"/>
      <c r="F10" s="335"/>
      <c r="G10" s="334" t="s">
        <v>170</v>
      </c>
      <c r="H10" s="334"/>
      <c r="I10" s="334" t="s">
        <v>171</v>
      </c>
      <c r="J10" s="334"/>
    </row>
    <row r="11" spans="1:10" ht="39.75" customHeight="1">
      <c r="A11" s="176" t="s">
        <v>172</v>
      </c>
      <c r="B11" s="330"/>
      <c r="C11" s="331"/>
      <c r="D11" s="176" t="s">
        <v>173</v>
      </c>
      <c r="E11" s="330"/>
      <c r="F11" s="331"/>
      <c r="G11" s="273"/>
      <c r="H11" s="272"/>
      <c r="I11" s="273"/>
      <c r="J11" s="272"/>
    </row>
    <row r="12" spans="1:10" ht="39.75" customHeight="1">
      <c r="A12" s="176" t="s">
        <v>174</v>
      </c>
      <c r="B12" s="330"/>
      <c r="C12" s="331"/>
      <c r="D12" s="332" t="s">
        <v>175</v>
      </c>
      <c r="E12" s="330"/>
      <c r="F12" s="331"/>
      <c r="G12" s="272"/>
      <c r="H12" s="272"/>
      <c r="I12" s="272"/>
      <c r="J12" s="272"/>
    </row>
    <row r="13" spans="1:10" ht="39.75" customHeight="1">
      <c r="A13" s="176" t="s">
        <v>176</v>
      </c>
      <c r="B13" s="330"/>
      <c r="C13" s="331"/>
      <c r="D13" s="333"/>
      <c r="E13" s="342"/>
      <c r="F13" s="342"/>
      <c r="G13" s="272"/>
      <c r="H13" s="272"/>
      <c r="I13" s="272"/>
      <c r="J13" s="272"/>
    </row>
    <row r="14" spans="1:10" ht="49.5" customHeight="1">
      <c r="A14" s="176" t="s">
        <v>177</v>
      </c>
      <c r="B14" s="330"/>
      <c r="C14" s="331"/>
      <c r="D14" s="93" t="s">
        <v>178</v>
      </c>
      <c r="E14" s="330"/>
      <c r="F14" s="331"/>
      <c r="G14" s="272"/>
      <c r="H14" s="272"/>
      <c r="I14" s="272"/>
      <c r="J14" s="272"/>
    </row>
    <row r="15" spans="1:10" ht="24.75" customHeight="1">
      <c r="A15" s="177"/>
      <c r="B15" s="343" t="s">
        <v>179</v>
      </c>
      <c r="C15" s="344"/>
      <c r="D15" s="344"/>
      <c r="E15" s="344"/>
      <c r="F15" s="344"/>
      <c r="G15" s="344"/>
      <c r="H15" s="345"/>
      <c r="I15" s="177"/>
      <c r="J15" s="177"/>
    </row>
    <row r="16" spans="1:10" ht="24.75" customHeight="1">
      <c r="A16" s="179" t="s">
        <v>180</v>
      </c>
      <c r="B16" s="346" t="s">
        <v>181</v>
      </c>
      <c r="C16" s="346"/>
      <c r="D16" s="346" t="s">
        <v>182</v>
      </c>
      <c r="E16" s="347"/>
      <c r="F16" s="347"/>
      <c r="G16" s="347"/>
      <c r="H16" s="347"/>
      <c r="I16" s="344" t="s">
        <v>183</v>
      </c>
      <c r="J16" s="270"/>
    </row>
    <row r="17" spans="1:10" ht="69" customHeight="1">
      <c r="A17" s="180" t="s">
        <v>184</v>
      </c>
      <c r="B17" s="180" t="s">
        <v>185</v>
      </c>
      <c r="C17" s="180" t="s">
        <v>186</v>
      </c>
      <c r="D17" s="180" t="s">
        <v>185</v>
      </c>
      <c r="E17" s="180" t="s">
        <v>186</v>
      </c>
      <c r="F17" s="180" t="s">
        <v>192</v>
      </c>
      <c r="G17" s="180" t="s">
        <v>193</v>
      </c>
      <c r="H17" s="180" t="s">
        <v>194</v>
      </c>
      <c r="I17" s="344"/>
      <c r="J17" s="270"/>
    </row>
    <row r="18" spans="1:10" ht="24.75" customHeight="1">
      <c r="A18" s="179" t="s">
        <v>195</v>
      </c>
      <c r="B18" s="181">
        <v>4100000</v>
      </c>
      <c r="C18" s="179"/>
      <c r="D18" s="178">
        <f>E25+E27+E29</f>
        <v>870000</v>
      </c>
      <c r="E18" s="182"/>
      <c r="F18" s="183">
        <f>D25+D27</f>
        <v>270000</v>
      </c>
      <c r="G18" s="178">
        <f>D29</f>
        <v>400000</v>
      </c>
      <c r="I18" s="344">
        <f>SUM(B18:H18)</f>
        <v>5640000</v>
      </c>
      <c r="J18" s="270"/>
    </row>
    <row r="19" spans="1:10" ht="24.75" customHeight="1">
      <c r="A19" s="184" t="s">
        <v>196</v>
      </c>
      <c r="B19" s="179"/>
      <c r="C19" s="181">
        <v>60000</v>
      </c>
      <c r="D19" s="178"/>
      <c r="E19" s="179">
        <f>E26+E28+E30</f>
        <v>50000</v>
      </c>
      <c r="F19" s="185">
        <f>D26+D28</f>
        <v>180000</v>
      </c>
      <c r="G19" s="178" t="s">
        <v>197</v>
      </c>
      <c r="H19" s="186">
        <f>D30</f>
        <v>40000</v>
      </c>
      <c r="I19" s="344">
        <f>SUM(B19:H19)</f>
        <v>330000</v>
      </c>
      <c r="J19" s="270"/>
    </row>
    <row r="20" spans="1:10" ht="24.75" customHeight="1">
      <c r="A20" s="187"/>
      <c r="B20" s="188"/>
      <c r="C20" s="179"/>
      <c r="D20" s="178"/>
      <c r="E20" s="188"/>
      <c r="F20" s="178"/>
      <c r="G20" s="178"/>
      <c r="H20" s="178"/>
      <c r="I20" s="344">
        <f>SUM(B20:H20)</f>
        <v>0</v>
      </c>
      <c r="J20" s="270"/>
    </row>
    <row r="21" spans="1:10" ht="24.75" customHeight="1">
      <c r="A21" s="189" t="s">
        <v>198</v>
      </c>
      <c r="B21" s="190">
        <f>SUM(B18:B20)</f>
        <v>4100000</v>
      </c>
      <c r="C21" s="190">
        <f>SUM(C18:C20)</f>
        <v>60000</v>
      </c>
      <c r="D21" s="190">
        <f aca="true" t="shared" si="0" ref="D21:I21">SUM(D18:D20)</f>
        <v>870000</v>
      </c>
      <c r="E21" s="190">
        <f t="shared" si="0"/>
        <v>50000</v>
      </c>
      <c r="F21" s="190">
        <f t="shared" si="0"/>
        <v>450000</v>
      </c>
      <c r="G21" s="190">
        <f t="shared" si="0"/>
        <v>400000</v>
      </c>
      <c r="H21" s="190">
        <f t="shared" si="0"/>
        <v>40000</v>
      </c>
      <c r="I21" s="349">
        <f t="shared" si="0"/>
        <v>5970000</v>
      </c>
      <c r="J21" s="270"/>
    </row>
    <row r="22" spans="1:10" ht="30.75" customHeight="1">
      <c r="A22" s="191" t="s">
        <v>199</v>
      </c>
      <c r="B22" s="336">
        <f>SUM(B21:C21)</f>
        <v>4160000</v>
      </c>
      <c r="C22" s="337"/>
      <c r="D22" s="338">
        <f>SUM(D21:H21)</f>
        <v>1810000</v>
      </c>
      <c r="E22" s="339"/>
      <c r="F22" s="339"/>
      <c r="G22" s="339"/>
      <c r="H22" s="340"/>
      <c r="I22" s="341">
        <f>B22+D22</f>
        <v>5970000</v>
      </c>
      <c r="J22" s="270"/>
    </row>
    <row r="23" spans="1:10" ht="24.75" customHeight="1">
      <c r="A23" s="192"/>
      <c r="B23" s="177"/>
      <c r="C23" s="177"/>
      <c r="D23" s="177"/>
      <c r="E23" s="177"/>
      <c r="F23" s="177"/>
      <c r="G23" s="177"/>
      <c r="H23" s="177"/>
      <c r="I23" s="192"/>
      <c r="J23" s="192"/>
    </row>
    <row r="24" spans="1:10" ht="24.75" customHeight="1">
      <c r="A24" s="193"/>
      <c r="B24" s="178" t="s">
        <v>200</v>
      </c>
      <c r="C24" s="178" t="s">
        <v>201</v>
      </c>
      <c r="D24" s="178" t="s">
        <v>202</v>
      </c>
      <c r="E24" s="178" t="s">
        <v>203</v>
      </c>
      <c r="F24" s="159" t="s">
        <v>204</v>
      </c>
      <c r="G24" s="344" t="s">
        <v>205</v>
      </c>
      <c r="H24" s="270"/>
      <c r="I24" s="194"/>
      <c r="J24" s="195"/>
    </row>
    <row r="25" spans="1:11" ht="24.75" customHeight="1">
      <c r="A25" s="193"/>
      <c r="B25" s="344" t="s">
        <v>206</v>
      </c>
      <c r="C25" s="184" t="s">
        <v>207</v>
      </c>
      <c r="D25" s="196">
        <v>250000</v>
      </c>
      <c r="E25" s="196">
        <v>300000</v>
      </c>
      <c r="F25" s="197">
        <f aca="true" t="shared" si="1" ref="F25:F31">D25+E25</f>
        <v>550000</v>
      </c>
      <c r="G25" s="348">
        <f aca="true" t="shared" si="2" ref="G25:G32">F25</f>
        <v>550000</v>
      </c>
      <c r="H25" s="340"/>
      <c r="I25" s="194" t="s">
        <v>208</v>
      </c>
      <c r="J25" s="195"/>
      <c r="K25" s="160" t="s">
        <v>209</v>
      </c>
    </row>
    <row r="26" spans="1:10" ht="24.75" customHeight="1">
      <c r="A26" s="193"/>
      <c r="B26" s="344"/>
      <c r="C26" s="184" t="s">
        <v>210</v>
      </c>
      <c r="D26" s="196">
        <v>50000</v>
      </c>
      <c r="E26" s="196">
        <v>10000</v>
      </c>
      <c r="F26" s="197">
        <f t="shared" si="1"/>
        <v>60000</v>
      </c>
      <c r="G26" s="348">
        <f t="shared" si="2"/>
        <v>60000</v>
      </c>
      <c r="H26" s="340"/>
      <c r="I26" s="194"/>
      <c r="J26" s="195"/>
    </row>
    <row r="27" spans="1:11" ht="24.75" customHeight="1">
      <c r="A27" s="193"/>
      <c r="B27" s="178" t="s">
        <v>211</v>
      </c>
      <c r="C27" s="184" t="s">
        <v>212</v>
      </c>
      <c r="D27" s="196">
        <v>20000</v>
      </c>
      <c r="E27" s="196">
        <v>200000</v>
      </c>
      <c r="F27" s="197">
        <f t="shared" si="1"/>
        <v>220000</v>
      </c>
      <c r="G27" s="348">
        <f t="shared" si="2"/>
        <v>220000</v>
      </c>
      <c r="H27" s="340"/>
      <c r="I27" s="194"/>
      <c r="J27" s="195"/>
      <c r="K27" s="160" t="s">
        <v>215</v>
      </c>
    </row>
    <row r="28" spans="1:10" ht="24.75" customHeight="1">
      <c r="A28" s="193"/>
      <c r="B28" s="178" t="s">
        <v>216</v>
      </c>
      <c r="C28" s="184" t="s">
        <v>210</v>
      </c>
      <c r="D28" s="196">
        <v>130000</v>
      </c>
      <c r="E28" s="196">
        <v>10000</v>
      </c>
      <c r="F28" s="197">
        <f t="shared" si="1"/>
        <v>140000</v>
      </c>
      <c r="G28" s="348">
        <f t="shared" si="2"/>
        <v>140000</v>
      </c>
      <c r="H28" s="340"/>
      <c r="I28" s="194"/>
      <c r="J28" s="195" t="s">
        <v>217</v>
      </c>
    </row>
    <row r="29" spans="1:12" ht="24.75" customHeight="1">
      <c r="A29" s="193"/>
      <c r="B29" s="344" t="s">
        <v>218</v>
      </c>
      <c r="C29" s="184" t="s">
        <v>212</v>
      </c>
      <c r="D29" s="196">
        <v>400000</v>
      </c>
      <c r="E29" s="196">
        <v>370000</v>
      </c>
      <c r="F29" s="197">
        <f t="shared" si="1"/>
        <v>770000</v>
      </c>
      <c r="G29" s="348">
        <f t="shared" si="2"/>
        <v>770000</v>
      </c>
      <c r="H29" s="340"/>
      <c r="I29" s="194"/>
      <c r="J29" s="195"/>
      <c r="L29" s="160" t="s">
        <v>219</v>
      </c>
    </row>
    <row r="30" spans="1:10" ht="24.75" customHeight="1">
      <c r="A30" s="193"/>
      <c r="B30" s="344"/>
      <c r="C30" s="184" t="s">
        <v>210</v>
      </c>
      <c r="D30" s="196">
        <v>40000</v>
      </c>
      <c r="E30" s="196">
        <v>30000</v>
      </c>
      <c r="F30" s="197">
        <f t="shared" si="1"/>
        <v>70000</v>
      </c>
      <c r="G30" s="348">
        <f t="shared" si="2"/>
        <v>70000</v>
      </c>
      <c r="H30" s="340"/>
      <c r="I30" s="194"/>
      <c r="J30" s="195"/>
    </row>
    <row r="31" spans="1:10" ht="24.75" customHeight="1">
      <c r="A31" s="193"/>
      <c r="B31" s="178" t="s">
        <v>220</v>
      </c>
      <c r="C31" s="184"/>
      <c r="D31" s="196"/>
      <c r="E31" s="196"/>
      <c r="F31" s="197">
        <f t="shared" si="1"/>
        <v>0</v>
      </c>
      <c r="G31" s="348">
        <f t="shared" si="2"/>
        <v>0</v>
      </c>
      <c r="H31" s="340"/>
      <c r="I31" s="194"/>
      <c r="J31" s="195"/>
    </row>
    <row r="32" spans="1:10" ht="24.75" customHeight="1">
      <c r="A32" s="193"/>
      <c r="B32" s="344" t="s">
        <v>221</v>
      </c>
      <c r="C32" s="270"/>
      <c r="D32" s="197">
        <f>SUM(D25:D31)</f>
        <v>890000</v>
      </c>
      <c r="E32" s="197">
        <f>SUM(E25:E31)</f>
        <v>920000</v>
      </c>
      <c r="F32" s="197">
        <f>SUM(F25:F31)</f>
        <v>1810000</v>
      </c>
      <c r="G32" s="348">
        <f t="shared" si="2"/>
        <v>1810000</v>
      </c>
      <c r="H32" s="340"/>
      <c r="I32" s="194"/>
      <c r="J32" s="195"/>
    </row>
    <row r="33" spans="1:10" ht="24.75" customHeight="1">
      <c r="A33" s="350" t="s">
        <v>227</v>
      </c>
      <c r="B33" s="350"/>
      <c r="C33" s="350"/>
      <c r="D33" s="350"/>
      <c r="E33" s="350"/>
      <c r="F33" s="350"/>
      <c r="G33" s="350"/>
      <c r="H33" s="350"/>
      <c r="I33" s="350"/>
      <c r="J33" s="351"/>
    </row>
    <row r="34" spans="1:10" ht="24.75" customHeight="1">
      <c r="A34" s="352"/>
      <c r="B34" s="352"/>
      <c r="C34" s="352"/>
      <c r="D34" s="352"/>
      <c r="E34" s="352"/>
      <c r="F34" s="352"/>
      <c r="G34" s="352"/>
      <c r="H34" s="352"/>
      <c r="I34" s="352"/>
      <c r="J34" s="351"/>
    </row>
  </sheetData>
  <sheetProtection/>
  <mergeCells count="54">
    <mergeCell ref="B25:B26"/>
    <mergeCell ref="G25:H25"/>
    <mergeCell ref="G26:H26"/>
    <mergeCell ref="A33:J34"/>
    <mergeCell ref="B29:B30"/>
    <mergeCell ref="G29:H29"/>
    <mergeCell ref="G30:H30"/>
    <mergeCell ref="G31:H31"/>
    <mergeCell ref="B32:C32"/>
    <mergeCell ref="G32:H32"/>
    <mergeCell ref="G27:H27"/>
    <mergeCell ref="G28:H28"/>
    <mergeCell ref="I16:J17"/>
    <mergeCell ref="I18:J18"/>
    <mergeCell ref="I19:J19"/>
    <mergeCell ref="I20:J20"/>
    <mergeCell ref="I21:J21"/>
    <mergeCell ref="G24:H24"/>
    <mergeCell ref="B22:C22"/>
    <mergeCell ref="D22:H22"/>
    <mergeCell ref="I22:J22"/>
    <mergeCell ref="E12:F13"/>
    <mergeCell ref="B13:C13"/>
    <mergeCell ref="B14:C14"/>
    <mergeCell ref="E14:F14"/>
    <mergeCell ref="B15:H15"/>
    <mergeCell ref="B16:C16"/>
    <mergeCell ref="D16:H16"/>
    <mergeCell ref="A10:C10"/>
    <mergeCell ref="D10:F10"/>
    <mergeCell ref="G10:H10"/>
    <mergeCell ref="I10:J10"/>
    <mergeCell ref="B11:C11"/>
    <mergeCell ref="E11:F11"/>
    <mergeCell ref="G11:H14"/>
    <mergeCell ref="I11:J14"/>
    <mergeCell ref="B12:C12"/>
    <mergeCell ref="D12:D13"/>
    <mergeCell ref="A5:B6"/>
    <mergeCell ref="C5:D5"/>
    <mergeCell ref="F5:G6"/>
    <mergeCell ref="H5:J6"/>
    <mergeCell ref="C6:E6"/>
    <mergeCell ref="A7:B8"/>
    <mergeCell ref="C7:E7"/>
    <mergeCell ref="F7:G8"/>
    <mergeCell ref="H7:J8"/>
    <mergeCell ref="C8:E8"/>
    <mergeCell ref="A4:C4"/>
    <mergeCell ref="A1:J1"/>
    <mergeCell ref="C2:H2"/>
    <mergeCell ref="A3:B3"/>
    <mergeCell ref="C3:E3"/>
    <mergeCell ref="H3:I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chasing</cp:lastModifiedBy>
  <cp:lastPrinted>2016-02-16T03:36:37Z</cp:lastPrinted>
  <dcterms:created xsi:type="dcterms:W3CDTF">2004-11-01T07:43:18Z</dcterms:created>
  <dcterms:modified xsi:type="dcterms:W3CDTF">2017-12-28T02:24:46Z</dcterms:modified>
  <cp:category/>
  <cp:version/>
  <cp:contentType/>
  <cp:contentStatus/>
</cp:coreProperties>
</file>