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wer\Desktop\"/>
    </mc:Choice>
  </mc:AlternateContent>
  <workbookProtection workbookAlgorithmName="SHA-512" workbookHashValue="gUEVtsRr/GEDBG9EZWqA9l4lYBTXkqtAeRvOgOpQPQRB3kAatIXJ5o8jxUZ0iJoh3zcElB69t0sGZqPf3ZSUqg==" workbookSaltValue="Ytz+WQncePtd5hY2r+fhmQ==" workbookSpinCount="100000" lockStructure="1"/>
  <bookViews>
    <workbookView xWindow="0" yWindow="0" windowWidth="11060" windowHeight="6710" firstSheet="21" activeTab="23"/>
  </bookViews>
  <sheets>
    <sheet name="座位輸入" sheetId="1" r:id="rId1"/>
    <sheet name="座位(5排.6列)" sheetId="33" r:id="rId2"/>
    <sheet name="座位(5排.7列) " sheetId="31" r:id="rId3"/>
    <sheet name="座位(6排.5列)" sheetId="34" r:id="rId4"/>
    <sheet name="座位(6排.6列)" sheetId="4" r:id="rId5"/>
    <sheet name="座位(5組)" sheetId="35" r:id="rId6"/>
    <sheet name="座位(6組)" sheetId="7" r:id="rId7"/>
    <sheet name="打掃工作" sheetId="22" r:id="rId8"/>
    <sheet name="課表輸入" sheetId="26" r:id="rId9"/>
    <sheet name="課表 (右起)" sheetId="27" r:id="rId10"/>
    <sheet name="課表 (右起) (2小)" sheetId="29" r:id="rId11"/>
    <sheet name="課表 (左起) " sheetId="28" r:id="rId12"/>
    <sheet name="課表 (左起)  (2小)" sheetId="30" r:id="rId13"/>
    <sheet name="收件" sheetId="36" r:id="rId14"/>
    <sheet name="成績(手寫)" sheetId="5" r:id="rId15"/>
    <sheet name="平1成績(電腦)" sheetId="9" r:id="rId16"/>
    <sheet name="平2成績(電腦)" sheetId="21" r:id="rId17"/>
    <sheet name="平3成績(電腦) " sheetId="20" r:id="rId18"/>
    <sheet name="段1成績(電腦)" sheetId="11" r:id="rId19"/>
    <sheet name="段2成績(電腦)" sheetId="18" r:id="rId20"/>
    <sheet name="段3成績(電腦)" sheetId="19" r:id="rId21"/>
    <sheet name="獎懲-通用" sheetId="25" r:id="rId22"/>
    <sheet name="獎懲-幹部" sheetId="15" r:id="rId23"/>
    <sheet name="獎懲-小老師" sheetId="17" r:id="rId24"/>
    <sheet name="名條" sheetId="6" r:id="rId25"/>
    <sheet name="班親會(雙面列印)" sheetId="13" r:id="rId26"/>
    <sheet name="通訊錄" sheetId="23" r:id="rId27"/>
    <sheet name="搜尋" sheetId="14" r:id="rId28"/>
    <sheet name="個資" sheetId="12" r:id="rId29"/>
  </sheets>
  <externalReferences>
    <externalReference r:id="rId30"/>
  </externalReferences>
  <definedNames>
    <definedName name="_xlnm.Print_Area" localSheetId="0">座位輸入!$E$2:$I$33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36" l="1"/>
  <c r="C35" i="36"/>
  <c r="D36" i="36"/>
  <c r="E36" i="36"/>
  <c r="F36" i="36"/>
  <c r="G36" i="36"/>
  <c r="H36" i="36"/>
  <c r="I36" i="36"/>
  <c r="J36" i="36"/>
  <c r="K36" i="36"/>
  <c r="L36" i="36"/>
  <c r="C36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1" i="36"/>
  <c r="B5" i="36" l="1"/>
  <c r="B6" i="36"/>
  <c r="B10" i="36"/>
  <c r="B14" i="36"/>
  <c r="B18" i="36"/>
  <c r="B22" i="36"/>
  <c r="B26" i="36"/>
  <c r="B30" i="36"/>
  <c r="B34" i="36"/>
  <c r="B7" i="36"/>
  <c r="B11" i="36"/>
  <c r="B15" i="36"/>
  <c r="B19" i="36"/>
  <c r="B23" i="36"/>
  <c r="B27" i="36"/>
  <c r="B31" i="36"/>
  <c r="B9" i="36"/>
  <c r="B13" i="36"/>
  <c r="B17" i="36"/>
  <c r="B21" i="36"/>
  <c r="B25" i="36"/>
  <c r="B29" i="36"/>
  <c r="B33" i="36"/>
  <c r="B8" i="36"/>
  <c r="B12" i="36"/>
  <c r="B16" i="36"/>
  <c r="B20" i="36"/>
  <c r="B24" i="36"/>
  <c r="B28" i="36"/>
  <c r="B32" i="36"/>
  <c r="J44" i="19"/>
  <c r="I44" i="19"/>
  <c r="H44" i="19"/>
  <c r="G44" i="19"/>
  <c r="F44" i="19"/>
  <c r="E44" i="19"/>
  <c r="D44" i="19"/>
  <c r="C44" i="19"/>
  <c r="J38" i="19"/>
  <c r="I38" i="19"/>
  <c r="H38" i="19"/>
  <c r="G38" i="19"/>
  <c r="F38" i="19"/>
  <c r="E38" i="19"/>
  <c r="D38" i="19"/>
  <c r="C38" i="19"/>
  <c r="J36" i="19"/>
  <c r="I36" i="19"/>
  <c r="H36" i="19"/>
  <c r="G36" i="19"/>
  <c r="F36" i="19"/>
  <c r="E36" i="19"/>
  <c r="D36" i="19"/>
  <c r="C36" i="19"/>
  <c r="J35" i="19"/>
  <c r="I35" i="19"/>
  <c r="H35" i="19"/>
  <c r="G35" i="19"/>
  <c r="F35" i="19"/>
  <c r="E35" i="19"/>
  <c r="D35" i="19"/>
  <c r="C35" i="19"/>
  <c r="M34" i="19"/>
  <c r="N34" i="19" s="1"/>
  <c r="K34" i="19"/>
  <c r="L34" i="19" s="1"/>
  <c r="B34" i="19"/>
  <c r="M33" i="19"/>
  <c r="L33" i="19"/>
  <c r="K33" i="19"/>
  <c r="B33" i="19"/>
  <c r="M32" i="19"/>
  <c r="N32" i="19" s="1"/>
  <c r="K32" i="19"/>
  <c r="L32" i="19" s="1"/>
  <c r="B32" i="19"/>
  <c r="M31" i="19"/>
  <c r="L31" i="19"/>
  <c r="K31" i="19"/>
  <c r="B31" i="19"/>
  <c r="M30" i="19"/>
  <c r="N30" i="19" s="1"/>
  <c r="K30" i="19"/>
  <c r="L30" i="19" s="1"/>
  <c r="B30" i="19"/>
  <c r="M29" i="19"/>
  <c r="L29" i="19"/>
  <c r="K29" i="19"/>
  <c r="B29" i="19"/>
  <c r="M28" i="19"/>
  <c r="N28" i="19" s="1"/>
  <c r="K28" i="19"/>
  <c r="L28" i="19" s="1"/>
  <c r="B28" i="19"/>
  <c r="M27" i="19"/>
  <c r="L27" i="19"/>
  <c r="K27" i="19"/>
  <c r="B27" i="19"/>
  <c r="M26" i="19"/>
  <c r="N26" i="19" s="1"/>
  <c r="K26" i="19"/>
  <c r="L26" i="19" s="1"/>
  <c r="B26" i="19"/>
  <c r="M25" i="19"/>
  <c r="L25" i="19"/>
  <c r="K25" i="19"/>
  <c r="B25" i="19"/>
  <c r="M24" i="19"/>
  <c r="N24" i="19" s="1"/>
  <c r="K24" i="19"/>
  <c r="L24" i="19" s="1"/>
  <c r="B24" i="19"/>
  <c r="M23" i="19"/>
  <c r="L23" i="19"/>
  <c r="K23" i="19"/>
  <c r="B23" i="19"/>
  <c r="M22" i="19"/>
  <c r="N22" i="19" s="1"/>
  <c r="K22" i="19"/>
  <c r="L22" i="19" s="1"/>
  <c r="B22" i="19"/>
  <c r="M21" i="19"/>
  <c r="L21" i="19"/>
  <c r="K21" i="19"/>
  <c r="B21" i="19"/>
  <c r="M20" i="19"/>
  <c r="N20" i="19" s="1"/>
  <c r="K20" i="19"/>
  <c r="L20" i="19" s="1"/>
  <c r="B20" i="19"/>
  <c r="M19" i="19"/>
  <c r="L19" i="19"/>
  <c r="K19" i="19"/>
  <c r="B19" i="19"/>
  <c r="M18" i="19"/>
  <c r="N18" i="19" s="1"/>
  <c r="K18" i="19"/>
  <c r="L18" i="19" s="1"/>
  <c r="B18" i="19"/>
  <c r="M17" i="19"/>
  <c r="L17" i="19"/>
  <c r="K17" i="19"/>
  <c r="B17" i="19"/>
  <c r="M16" i="19"/>
  <c r="N16" i="19" s="1"/>
  <c r="K16" i="19"/>
  <c r="L16" i="19" s="1"/>
  <c r="B16" i="19"/>
  <c r="M15" i="19"/>
  <c r="L15" i="19"/>
  <c r="K15" i="19"/>
  <c r="B15" i="19"/>
  <c r="M14" i="19"/>
  <c r="N14" i="19" s="1"/>
  <c r="K14" i="19"/>
  <c r="L14" i="19" s="1"/>
  <c r="B14" i="19"/>
  <c r="M13" i="19"/>
  <c r="L13" i="19"/>
  <c r="K13" i="19"/>
  <c r="B13" i="19"/>
  <c r="M12" i="19"/>
  <c r="N12" i="19" s="1"/>
  <c r="K12" i="19"/>
  <c r="L12" i="19" s="1"/>
  <c r="B12" i="19"/>
  <c r="M11" i="19"/>
  <c r="L11" i="19"/>
  <c r="K11" i="19"/>
  <c r="B11" i="19"/>
  <c r="M10" i="19"/>
  <c r="N10" i="19" s="1"/>
  <c r="K10" i="19"/>
  <c r="L10" i="19" s="1"/>
  <c r="B10" i="19"/>
  <c r="M9" i="19"/>
  <c r="L9" i="19"/>
  <c r="K9" i="19"/>
  <c r="B9" i="19"/>
  <c r="M8" i="19"/>
  <c r="N15" i="19" s="1"/>
  <c r="K8" i="19"/>
  <c r="L8" i="19" s="1"/>
  <c r="B8" i="19"/>
  <c r="M7" i="19"/>
  <c r="K7" i="19"/>
  <c r="B7" i="19"/>
  <c r="M6" i="19"/>
  <c r="N6" i="19" s="1"/>
  <c r="K6" i="19"/>
  <c r="L7" i="19" s="1"/>
  <c r="B6" i="19"/>
  <c r="M5" i="19"/>
  <c r="L5" i="19"/>
  <c r="K5" i="19"/>
  <c r="B5" i="19"/>
  <c r="N1" i="19"/>
  <c r="A1" i="19"/>
  <c r="J44" i="18"/>
  <c r="I44" i="18"/>
  <c r="H44" i="18"/>
  <c r="G44" i="18"/>
  <c r="F44" i="18"/>
  <c r="E44" i="18"/>
  <c r="D44" i="18"/>
  <c r="C44" i="18"/>
  <c r="J38" i="18"/>
  <c r="I38" i="18"/>
  <c r="H38" i="18"/>
  <c r="G38" i="18"/>
  <c r="F38" i="18"/>
  <c r="E38" i="18"/>
  <c r="D38" i="18"/>
  <c r="C38" i="18"/>
  <c r="J36" i="18"/>
  <c r="I36" i="18"/>
  <c r="H36" i="18"/>
  <c r="G36" i="18"/>
  <c r="F36" i="18"/>
  <c r="E36" i="18"/>
  <c r="D36" i="18"/>
  <c r="C36" i="18"/>
  <c r="J35" i="18"/>
  <c r="I35" i="18"/>
  <c r="H35" i="18"/>
  <c r="G35" i="18"/>
  <c r="F35" i="18"/>
  <c r="E35" i="18"/>
  <c r="D35" i="18"/>
  <c r="C35" i="18"/>
  <c r="M34" i="18"/>
  <c r="K34" i="18"/>
  <c r="L34" i="18" s="1"/>
  <c r="B34" i="18"/>
  <c r="M33" i="18"/>
  <c r="L33" i="18"/>
  <c r="K33" i="18"/>
  <c r="B33" i="18"/>
  <c r="M32" i="18"/>
  <c r="L32" i="18"/>
  <c r="K32" i="18"/>
  <c r="B32" i="18"/>
  <c r="M31" i="18"/>
  <c r="K31" i="18"/>
  <c r="L31" i="18" s="1"/>
  <c r="B31" i="18"/>
  <c r="M30" i="18"/>
  <c r="K30" i="18"/>
  <c r="L30" i="18" s="1"/>
  <c r="B30" i="18"/>
  <c r="M29" i="18"/>
  <c r="L29" i="18"/>
  <c r="K29" i="18"/>
  <c r="B29" i="18"/>
  <c r="M28" i="18"/>
  <c r="L28" i="18"/>
  <c r="K28" i="18"/>
  <c r="B28" i="18"/>
  <c r="M27" i="18"/>
  <c r="K27" i="18"/>
  <c r="L27" i="18" s="1"/>
  <c r="B27" i="18"/>
  <c r="M26" i="18"/>
  <c r="K26" i="18"/>
  <c r="L26" i="18" s="1"/>
  <c r="B26" i="18"/>
  <c r="M25" i="18"/>
  <c r="L25" i="18"/>
  <c r="K25" i="18"/>
  <c r="B25" i="18"/>
  <c r="M24" i="18"/>
  <c r="L24" i="18"/>
  <c r="K24" i="18"/>
  <c r="B24" i="18"/>
  <c r="M23" i="18"/>
  <c r="K23" i="18"/>
  <c r="L23" i="18" s="1"/>
  <c r="B23" i="18"/>
  <c r="M22" i="18"/>
  <c r="K22" i="18"/>
  <c r="L22" i="18" s="1"/>
  <c r="B22" i="18"/>
  <c r="M21" i="18"/>
  <c r="L21" i="18"/>
  <c r="K21" i="18"/>
  <c r="B21" i="18"/>
  <c r="M20" i="18"/>
  <c r="L20" i="18"/>
  <c r="K20" i="18"/>
  <c r="B20" i="18"/>
  <c r="M19" i="18"/>
  <c r="K19" i="18"/>
  <c r="L19" i="18" s="1"/>
  <c r="B19" i="18"/>
  <c r="M18" i="18"/>
  <c r="K18" i="18"/>
  <c r="L18" i="18" s="1"/>
  <c r="B18" i="18"/>
  <c r="M17" i="18"/>
  <c r="L17" i="18"/>
  <c r="K17" i="18"/>
  <c r="B17" i="18"/>
  <c r="M16" i="18"/>
  <c r="L16" i="18"/>
  <c r="K16" i="18"/>
  <c r="B16" i="18"/>
  <c r="M15" i="18"/>
  <c r="K15" i="18"/>
  <c r="L15" i="18" s="1"/>
  <c r="B15" i="18"/>
  <c r="M14" i="18"/>
  <c r="K14" i="18"/>
  <c r="L14" i="18" s="1"/>
  <c r="B14" i="18"/>
  <c r="M13" i="18"/>
  <c r="L13" i="18"/>
  <c r="K13" i="18"/>
  <c r="B13" i="18"/>
  <c r="M12" i="18"/>
  <c r="K12" i="18"/>
  <c r="B12" i="18"/>
  <c r="M11" i="18"/>
  <c r="K11" i="18"/>
  <c r="L11" i="18" s="1"/>
  <c r="B11" i="18"/>
  <c r="M10" i="18"/>
  <c r="K10" i="18"/>
  <c r="L10" i="18" s="1"/>
  <c r="B10" i="18"/>
  <c r="M9" i="18"/>
  <c r="L9" i="18"/>
  <c r="K9" i="18"/>
  <c r="B9" i="18"/>
  <c r="M8" i="18"/>
  <c r="L8" i="18"/>
  <c r="K8" i="18"/>
  <c r="B8" i="18"/>
  <c r="M7" i="18"/>
  <c r="K7" i="18"/>
  <c r="L7" i="18" s="1"/>
  <c r="B7" i="18"/>
  <c r="M6" i="18"/>
  <c r="K6" i="18"/>
  <c r="L6" i="18" s="1"/>
  <c r="B6" i="18"/>
  <c r="M5" i="18"/>
  <c r="N30" i="18" s="1"/>
  <c r="L5" i="18"/>
  <c r="K5" i="18"/>
  <c r="L12" i="18" s="1"/>
  <c r="B5" i="18"/>
  <c r="N1" i="18"/>
  <c r="A1" i="18"/>
  <c r="L45" i="20"/>
  <c r="K45" i="20"/>
  <c r="J45" i="20"/>
  <c r="I45" i="20"/>
  <c r="H45" i="20"/>
  <c r="G45" i="20"/>
  <c r="F45" i="20"/>
  <c r="E45" i="20"/>
  <c r="D45" i="20"/>
  <c r="C45" i="20"/>
  <c r="J40" i="20"/>
  <c r="J41" i="20" s="1"/>
  <c r="J42" i="20" s="1"/>
  <c r="J43" i="20" s="1"/>
  <c r="J44" i="20" s="1"/>
  <c r="I40" i="20"/>
  <c r="I41" i="20" s="1"/>
  <c r="I42" i="20" s="1"/>
  <c r="I43" i="20" s="1"/>
  <c r="I44" i="20" s="1"/>
  <c r="E40" i="20"/>
  <c r="L39" i="20"/>
  <c r="K39" i="20"/>
  <c r="J39" i="20"/>
  <c r="I39" i="20"/>
  <c r="H39" i="20"/>
  <c r="G39" i="20"/>
  <c r="F39" i="20"/>
  <c r="E39" i="20"/>
  <c r="D39" i="20"/>
  <c r="C39" i="20"/>
  <c r="L35" i="20"/>
  <c r="K35" i="20"/>
  <c r="J35" i="20"/>
  <c r="I35" i="20"/>
  <c r="H35" i="20"/>
  <c r="G35" i="20"/>
  <c r="F35" i="20"/>
  <c r="E35" i="20"/>
  <c r="D35" i="20"/>
  <c r="C35" i="20"/>
  <c r="M34" i="20"/>
  <c r="A34" i="20"/>
  <c r="B34" i="20" s="1"/>
  <c r="M33" i="20"/>
  <c r="A33" i="20"/>
  <c r="B33" i="20" s="1"/>
  <c r="M32" i="20"/>
  <c r="A32" i="20"/>
  <c r="B32" i="20" s="1"/>
  <c r="M31" i="20"/>
  <c r="A31" i="20"/>
  <c r="B31" i="20" s="1"/>
  <c r="M30" i="20"/>
  <c r="A30" i="20"/>
  <c r="B30" i="20" s="1"/>
  <c r="M29" i="20"/>
  <c r="A29" i="20"/>
  <c r="B29" i="20" s="1"/>
  <c r="M28" i="20"/>
  <c r="A28" i="20"/>
  <c r="B28" i="20" s="1"/>
  <c r="M27" i="20"/>
  <c r="A27" i="20"/>
  <c r="B27" i="20" s="1"/>
  <c r="M26" i="20"/>
  <c r="A26" i="20"/>
  <c r="B26" i="20" s="1"/>
  <c r="M25" i="20"/>
  <c r="A25" i="20"/>
  <c r="B25" i="20" s="1"/>
  <c r="M24" i="20"/>
  <c r="A24" i="20"/>
  <c r="B24" i="20" s="1"/>
  <c r="M23" i="20"/>
  <c r="A23" i="20"/>
  <c r="B23" i="20" s="1"/>
  <c r="M22" i="20"/>
  <c r="A22" i="20"/>
  <c r="B22" i="20" s="1"/>
  <c r="M21" i="20"/>
  <c r="A21" i="20"/>
  <c r="B21" i="20" s="1"/>
  <c r="M20" i="20"/>
  <c r="A20" i="20"/>
  <c r="B20" i="20" s="1"/>
  <c r="M19" i="20"/>
  <c r="A19" i="20"/>
  <c r="B19" i="20" s="1"/>
  <c r="M18" i="20"/>
  <c r="N18" i="20" s="1"/>
  <c r="A18" i="20"/>
  <c r="B18" i="20" s="1"/>
  <c r="M17" i="20"/>
  <c r="N17" i="20" s="1"/>
  <c r="A17" i="20"/>
  <c r="B17" i="20" s="1"/>
  <c r="M16" i="20"/>
  <c r="A16" i="20"/>
  <c r="B16" i="20" s="1"/>
  <c r="M15" i="20"/>
  <c r="N15" i="20" s="1"/>
  <c r="A15" i="20"/>
  <c r="B15" i="20" s="1"/>
  <c r="M14" i="20"/>
  <c r="A14" i="20"/>
  <c r="B14" i="20" s="1"/>
  <c r="M13" i="20"/>
  <c r="N13" i="20" s="1"/>
  <c r="A13" i="20"/>
  <c r="B13" i="20" s="1"/>
  <c r="M12" i="20"/>
  <c r="N12" i="20" s="1"/>
  <c r="A12" i="20"/>
  <c r="B12" i="20" s="1"/>
  <c r="M11" i="20"/>
  <c r="N11" i="20" s="1"/>
  <c r="A11" i="20"/>
  <c r="B11" i="20" s="1"/>
  <c r="M10" i="20"/>
  <c r="N10" i="20" s="1"/>
  <c r="A10" i="20"/>
  <c r="B10" i="20" s="1"/>
  <c r="M9" i="20"/>
  <c r="N9" i="20" s="1"/>
  <c r="A9" i="20"/>
  <c r="B9" i="20" s="1"/>
  <c r="M8" i="20"/>
  <c r="N8" i="20" s="1"/>
  <c r="A8" i="20"/>
  <c r="B8" i="20" s="1"/>
  <c r="M7" i="20"/>
  <c r="N7" i="20" s="1"/>
  <c r="A7" i="20"/>
  <c r="B7" i="20" s="1"/>
  <c r="M6" i="20"/>
  <c r="N6" i="20" s="1"/>
  <c r="A6" i="20"/>
  <c r="B6" i="20" s="1"/>
  <c r="M5" i="20"/>
  <c r="N5" i="20" s="1"/>
  <c r="A5" i="20"/>
  <c r="B5" i="20" s="1"/>
  <c r="N1" i="20"/>
  <c r="A1" i="20"/>
  <c r="L45" i="21"/>
  <c r="K45" i="21"/>
  <c r="J45" i="21"/>
  <c r="I45" i="21"/>
  <c r="H45" i="21"/>
  <c r="G45" i="21"/>
  <c r="F45" i="21"/>
  <c r="E45" i="21"/>
  <c r="D45" i="21"/>
  <c r="C45" i="21"/>
  <c r="J40" i="21"/>
  <c r="J41" i="21" s="1"/>
  <c r="J42" i="21" s="1"/>
  <c r="J43" i="21" s="1"/>
  <c r="J44" i="21" s="1"/>
  <c r="I40" i="21"/>
  <c r="F40" i="21"/>
  <c r="F41" i="21" s="1"/>
  <c r="F42" i="21" s="1"/>
  <c r="F43" i="21" s="1"/>
  <c r="F44" i="21" s="1"/>
  <c r="E40" i="21"/>
  <c r="E41" i="21" s="1"/>
  <c r="E42" i="21" s="1"/>
  <c r="E43" i="21" s="1"/>
  <c r="E44" i="21" s="1"/>
  <c r="L39" i="21"/>
  <c r="K39" i="21"/>
  <c r="J39" i="21"/>
  <c r="I39" i="21"/>
  <c r="H39" i="21"/>
  <c r="G39" i="21"/>
  <c r="F39" i="21"/>
  <c r="E39" i="21"/>
  <c r="D39" i="21"/>
  <c r="C39" i="21"/>
  <c r="L35" i="21"/>
  <c r="K35" i="21"/>
  <c r="J35" i="21"/>
  <c r="I35" i="21"/>
  <c r="H35" i="21"/>
  <c r="G35" i="21"/>
  <c r="F35" i="21"/>
  <c r="E35" i="21"/>
  <c r="D35" i="21"/>
  <c r="C35" i="21"/>
  <c r="M34" i="21"/>
  <c r="N34" i="21" s="1"/>
  <c r="A34" i="21"/>
  <c r="B34" i="21" s="1"/>
  <c r="M33" i="21"/>
  <c r="N33" i="21" s="1"/>
  <c r="A33" i="21"/>
  <c r="B33" i="21" s="1"/>
  <c r="M32" i="21"/>
  <c r="N32" i="21" s="1"/>
  <c r="A32" i="21"/>
  <c r="B32" i="21" s="1"/>
  <c r="M31" i="21"/>
  <c r="N31" i="21" s="1"/>
  <c r="A31" i="21"/>
  <c r="B31" i="21" s="1"/>
  <c r="M30" i="21"/>
  <c r="N30" i="21" s="1"/>
  <c r="A30" i="21"/>
  <c r="B30" i="21" s="1"/>
  <c r="M29" i="21"/>
  <c r="N29" i="21" s="1"/>
  <c r="A29" i="21"/>
  <c r="B29" i="21" s="1"/>
  <c r="M28" i="21"/>
  <c r="N28" i="21" s="1"/>
  <c r="A28" i="21"/>
  <c r="B28" i="21" s="1"/>
  <c r="M27" i="21"/>
  <c r="N27" i="21" s="1"/>
  <c r="A27" i="21"/>
  <c r="B27" i="21" s="1"/>
  <c r="M26" i="21"/>
  <c r="N26" i="21" s="1"/>
  <c r="A26" i="21"/>
  <c r="B26" i="21" s="1"/>
  <c r="M25" i="21"/>
  <c r="N25" i="21" s="1"/>
  <c r="A25" i="21"/>
  <c r="B25" i="21" s="1"/>
  <c r="M24" i="21"/>
  <c r="N24" i="21" s="1"/>
  <c r="A24" i="21"/>
  <c r="B24" i="21" s="1"/>
  <c r="M23" i="21"/>
  <c r="N23" i="21" s="1"/>
  <c r="A23" i="21"/>
  <c r="B23" i="21" s="1"/>
  <c r="M22" i="21"/>
  <c r="N22" i="21" s="1"/>
  <c r="A22" i="21"/>
  <c r="B22" i="21" s="1"/>
  <c r="M21" i="21"/>
  <c r="N21" i="21" s="1"/>
  <c r="A21" i="21"/>
  <c r="B21" i="21" s="1"/>
  <c r="M20" i="21"/>
  <c r="N20" i="21" s="1"/>
  <c r="A20" i="21"/>
  <c r="B20" i="21" s="1"/>
  <c r="M19" i="21"/>
  <c r="N19" i="21" s="1"/>
  <c r="A19" i="21"/>
  <c r="B19" i="21" s="1"/>
  <c r="M18" i="21"/>
  <c r="N18" i="21" s="1"/>
  <c r="A18" i="21"/>
  <c r="B18" i="21" s="1"/>
  <c r="M17" i="21"/>
  <c r="N17" i="21" s="1"/>
  <c r="A17" i="21"/>
  <c r="B17" i="21" s="1"/>
  <c r="M16" i="21"/>
  <c r="N16" i="21" s="1"/>
  <c r="A16" i="21"/>
  <c r="B16" i="21" s="1"/>
  <c r="M15" i="21"/>
  <c r="N15" i="21" s="1"/>
  <c r="A15" i="21"/>
  <c r="B15" i="21" s="1"/>
  <c r="M14" i="21"/>
  <c r="N14" i="21" s="1"/>
  <c r="A14" i="21"/>
  <c r="B14" i="21" s="1"/>
  <c r="M13" i="21"/>
  <c r="N13" i="21" s="1"/>
  <c r="A13" i="21"/>
  <c r="B13" i="21" s="1"/>
  <c r="M12" i="21"/>
  <c r="N12" i="21" s="1"/>
  <c r="A12" i="21"/>
  <c r="B12" i="21" s="1"/>
  <c r="M11" i="21"/>
  <c r="N11" i="21" s="1"/>
  <c r="A11" i="21"/>
  <c r="B11" i="21" s="1"/>
  <c r="M10" i="21"/>
  <c r="N10" i="21" s="1"/>
  <c r="A10" i="21"/>
  <c r="B10" i="21" s="1"/>
  <c r="M9" i="21"/>
  <c r="N9" i="21" s="1"/>
  <c r="A9" i="21"/>
  <c r="B9" i="21" s="1"/>
  <c r="M8" i="21"/>
  <c r="N8" i="21" s="1"/>
  <c r="A8" i="21"/>
  <c r="B8" i="21" s="1"/>
  <c r="M7" i="21"/>
  <c r="N7" i="21" s="1"/>
  <c r="A7" i="21"/>
  <c r="B7" i="21" s="1"/>
  <c r="M6" i="21"/>
  <c r="N6" i="21" s="1"/>
  <c r="A6" i="21"/>
  <c r="B6" i="21" s="1"/>
  <c r="M5" i="21"/>
  <c r="N5" i="21" s="1"/>
  <c r="A5" i="21"/>
  <c r="B5" i="21" s="1"/>
  <c r="N1" i="21"/>
  <c r="A1" i="21"/>
  <c r="AI2" i="14"/>
  <c r="AJ2" i="14"/>
  <c r="AI3" i="14"/>
  <c r="AJ3" i="14"/>
  <c r="AI4" i="14"/>
  <c r="AJ4" i="14"/>
  <c r="AI5" i="14"/>
  <c r="AJ5" i="14"/>
  <c r="AI6" i="14"/>
  <c r="AJ6" i="14"/>
  <c r="AI7" i="14"/>
  <c r="AJ7" i="14"/>
  <c r="AI8" i="14"/>
  <c r="AJ8" i="14"/>
  <c r="AI9" i="14"/>
  <c r="AJ9" i="14"/>
  <c r="AI10" i="14"/>
  <c r="AJ10" i="14"/>
  <c r="AI11" i="14"/>
  <c r="AJ11" i="14"/>
  <c r="AI12" i="14"/>
  <c r="AJ12" i="14"/>
  <c r="AI13" i="14"/>
  <c r="AJ13" i="14"/>
  <c r="AI14" i="14"/>
  <c r="AJ14" i="14"/>
  <c r="AI15" i="14"/>
  <c r="AJ15" i="14"/>
  <c r="AI16" i="14"/>
  <c r="AJ16" i="14"/>
  <c r="AI17" i="14"/>
  <c r="AJ17" i="14"/>
  <c r="AI18" i="14"/>
  <c r="AJ18" i="14"/>
  <c r="AI19" i="14"/>
  <c r="AJ19" i="14"/>
  <c r="AI20" i="14"/>
  <c r="AJ20" i="14"/>
  <c r="AI21" i="14"/>
  <c r="AJ21" i="14"/>
  <c r="AI22" i="14"/>
  <c r="AJ22" i="14"/>
  <c r="AI23" i="14"/>
  <c r="AJ23" i="14"/>
  <c r="AI24" i="14"/>
  <c r="AJ24" i="14"/>
  <c r="AI25" i="14"/>
  <c r="AJ25" i="14"/>
  <c r="AI26" i="14"/>
  <c r="AJ26" i="14"/>
  <c r="AI27" i="14"/>
  <c r="AJ27" i="14"/>
  <c r="AI28" i="14"/>
  <c r="AJ28" i="14"/>
  <c r="AI29" i="14"/>
  <c r="AJ29" i="14"/>
  <c r="AI30" i="14"/>
  <c r="AJ30" i="14"/>
  <c r="AI31" i="14"/>
  <c r="AJ31" i="14"/>
  <c r="AI32" i="14"/>
  <c r="AJ32" i="14"/>
  <c r="AI33" i="14"/>
  <c r="AJ33" i="14"/>
  <c r="AI34" i="14"/>
  <c r="AJ34" i="14"/>
  <c r="AI35" i="14"/>
  <c r="AJ35" i="14"/>
  <c r="AI36" i="14"/>
  <c r="AJ36" i="14"/>
  <c r="AI37" i="14"/>
  <c r="AJ37" i="14"/>
  <c r="AA2" i="14"/>
  <c r="AB2" i="14"/>
  <c r="AC2" i="14"/>
  <c r="AD2" i="14"/>
  <c r="AE2" i="14"/>
  <c r="AF2" i="14"/>
  <c r="AG2" i="14"/>
  <c r="AH2" i="14"/>
  <c r="AA3" i="14"/>
  <c r="AB3" i="14"/>
  <c r="AC3" i="14"/>
  <c r="AD3" i="14"/>
  <c r="AE3" i="14"/>
  <c r="AF3" i="14"/>
  <c r="AG3" i="14"/>
  <c r="AH3" i="14"/>
  <c r="AA4" i="14"/>
  <c r="AB4" i="14"/>
  <c r="AC4" i="14"/>
  <c r="AD4" i="14"/>
  <c r="AE4" i="14"/>
  <c r="AF4" i="14"/>
  <c r="AG4" i="14"/>
  <c r="AH4" i="14"/>
  <c r="AA5" i="14"/>
  <c r="AB5" i="14"/>
  <c r="AC5" i="14"/>
  <c r="AD5" i="14"/>
  <c r="AE5" i="14"/>
  <c r="AF5" i="14"/>
  <c r="AG5" i="14"/>
  <c r="AH5" i="14"/>
  <c r="AA6" i="14"/>
  <c r="AB6" i="14"/>
  <c r="AC6" i="14"/>
  <c r="AD6" i="14"/>
  <c r="AE6" i="14"/>
  <c r="AF6" i="14"/>
  <c r="AG6" i="14"/>
  <c r="AH6" i="14"/>
  <c r="AA7" i="14"/>
  <c r="AB7" i="14"/>
  <c r="AC7" i="14"/>
  <c r="AD7" i="14"/>
  <c r="AE7" i="14"/>
  <c r="AF7" i="14"/>
  <c r="AG7" i="14"/>
  <c r="AH7" i="14"/>
  <c r="AA8" i="14"/>
  <c r="AB8" i="14"/>
  <c r="AC8" i="14"/>
  <c r="AD8" i="14"/>
  <c r="AE8" i="14"/>
  <c r="AF8" i="14"/>
  <c r="AG8" i="14"/>
  <c r="AH8" i="14"/>
  <c r="AA9" i="14"/>
  <c r="AB9" i="14"/>
  <c r="AC9" i="14"/>
  <c r="AD9" i="14"/>
  <c r="AE9" i="14"/>
  <c r="AF9" i="14"/>
  <c r="AG9" i="14"/>
  <c r="AH9" i="14"/>
  <c r="AA10" i="14"/>
  <c r="AB10" i="14"/>
  <c r="AC10" i="14"/>
  <c r="AD10" i="14"/>
  <c r="AE10" i="14"/>
  <c r="AF10" i="14"/>
  <c r="AG10" i="14"/>
  <c r="AH10" i="14"/>
  <c r="AA11" i="14"/>
  <c r="AB11" i="14"/>
  <c r="AC11" i="14"/>
  <c r="AD11" i="14"/>
  <c r="AE11" i="14"/>
  <c r="AF11" i="14"/>
  <c r="AG11" i="14"/>
  <c r="AH11" i="14"/>
  <c r="AA12" i="14"/>
  <c r="AB12" i="14"/>
  <c r="AC12" i="14"/>
  <c r="AD12" i="14"/>
  <c r="AE12" i="14"/>
  <c r="AF12" i="14"/>
  <c r="AG12" i="14"/>
  <c r="AH12" i="14"/>
  <c r="AA13" i="14"/>
  <c r="AB13" i="14"/>
  <c r="AC13" i="14"/>
  <c r="AD13" i="14"/>
  <c r="AE13" i="14"/>
  <c r="AF13" i="14"/>
  <c r="AG13" i="14"/>
  <c r="AH13" i="14"/>
  <c r="AA14" i="14"/>
  <c r="AB14" i="14"/>
  <c r="AC14" i="14"/>
  <c r="AD14" i="14"/>
  <c r="AE14" i="14"/>
  <c r="AF14" i="14"/>
  <c r="AG14" i="14"/>
  <c r="AH14" i="14"/>
  <c r="AA15" i="14"/>
  <c r="AB15" i="14"/>
  <c r="AC15" i="14"/>
  <c r="AD15" i="14"/>
  <c r="AE15" i="14"/>
  <c r="AF15" i="14"/>
  <c r="AG15" i="14"/>
  <c r="AH15" i="14"/>
  <c r="AA16" i="14"/>
  <c r="AB16" i="14"/>
  <c r="AC16" i="14"/>
  <c r="AD16" i="14"/>
  <c r="AE16" i="14"/>
  <c r="AF16" i="14"/>
  <c r="AG16" i="14"/>
  <c r="AH16" i="14"/>
  <c r="AA17" i="14"/>
  <c r="AB17" i="14"/>
  <c r="AC17" i="14"/>
  <c r="AD17" i="14"/>
  <c r="AE17" i="14"/>
  <c r="AF17" i="14"/>
  <c r="AG17" i="14"/>
  <c r="AH17" i="14"/>
  <c r="AA18" i="14"/>
  <c r="AB18" i="14"/>
  <c r="AC18" i="14"/>
  <c r="AD18" i="14"/>
  <c r="AE18" i="14"/>
  <c r="AF18" i="14"/>
  <c r="AG18" i="14"/>
  <c r="AH18" i="14"/>
  <c r="AA19" i="14"/>
  <c r="AB19" i="14"/>
  <c r="AC19" i="14"/>
  <c r="AD19" i="14"/>
  <c r="AE19" i="14"/>
  <c r="AF19" i="14"/>
  <c r="AG19" i="14"/>
  <c r="AH19" i="14"/>
  <c r="AA20" i="14"/>
  <c r="AB20" i="14"/>
  <c r="AC20" i="14"/>
  <c r="AD20" i="14"/>
  <c r="AE20" i="14"/>
  <c r="AF20" i="14"/>
  <c r="AG20" i="14"/>
  <c r="AH20" i="14"/>
  <c r="AA21" i="14"/>
  <c r="AB21" i="14"/>
  <c r="AC21" i="14"/>
  <c r="AD21" i="14"/>
  <c r="AE21" i="14"/>
  <c r="AF21" i="14"/>
  <c r="AG21" i="14"/>
  <c r="AH21" i="14"/>
  <c r="AA22" i="14"/>
  <c r="AB22" i="14"/>
  <c r="AC22" i="14"/>
  <c r="AD22" i="14"/>
  <c r="AE22" i="14"/>
  <c r="AF22" i="14"/>
  <c r="AG22" i="14"/>
  <c r="AH22" i="14"/>
  <c r="AA23" i="14"/>
  <c r="AB23" i="14"/>
  <c r="AC23" i="14"/>
  <c r="AD23" i="14"/>
  <c r="AE23" i="14"/>
  <c r="AF23" i="14"/>
  <c r="AG23" i="14"/>
  <c r="AH23" i="14"/>
  <c r="AA24" i="14"/>
  <c r="AB24" i="14"/>
  <c r="AC24" i="14"/>
  <c r="AD24" i="14"/>
  <c r="AE24" i="14"/>
  <c r="AF24" i="14"/>
  <c r="AG24" i="14"/>
  <c r="AH24" i="14"/>
  <c r="AA25" i="14"/>
  <c r="AB25" i="14"/>
  <c r="AC25" i="14"/>
  <c r="AD25" i="14"/>
  <c r="AE25" i="14"/>
  <c r="AF25" i="14"/>
  <c r="AG25" i="14"/>
  <c r="AH25" i="14"/>
  <c r="AA26" i="14"/>
  <c r="AB26" i="14"/>
  <c r="AC26" i="14"/>
  <c r="AD26" i="14"/>
  <c r="AE26" i="14"/>
  <c r="AF26" i="14"/>
  <c r="AG26" i="14"/>
  <c r="AH26" i="14"/>
  <c r="AA27" i="14"/>
  <c r="AB27" i="14"/>
  <c r="AC27" i="14"/>
  <c r="AD27" i="14"/>
  <c r="AE27" i="14"/>
  <c r="AF27" i="14"/>
  <c r="AG27" i="14"/>
  <c r="AH27" i="14"/>
  <c r="AA28" i="14"/>
  <c r="AB28" i="14"/>
  <c r="AC28" i="14"/>
  <c r="AD28" i="14"/>
  <c r="AE28" i="14"/>
  <c r="AF28" i="14"/>
  <c r="AG28" i="14"/>
  <c r="AH28" i="14"/>
  <c r="AA29" i="14"/>
  <c r="AB29" i="14"/>
  <c r="AC29" i="14"/>
  <c r="AD29" i="14"/>
  <c r="AE29" i="14"/>
  <c r="AF29" i="14"/>
  <c r="AG29" i="14"/>
  <c r="AH29" i="14"/>
  <c r="AA30" i="14"/>
  <c r="AB30" i="14"/>
  <c r="AC30" i="14"/>
  <c r="AD30" i="14"/>
  <c r="AE30" i="14"/>
  <c r="AF30" i="14"/>
  <c r="AG30" i="14"/>
  <c r="AH30" i="14"/>
  <c r="AA31" i="14"/>
  <c r="AB31" i="14"/>
  <c r="AC31" i="14"/>
  <c r="AD31" i="14"/>
  <c r="AE31" i="14"/>
  <c r="AF31" i="14"/>
  <c r="AG31" i="14"/>
  <c r="AH31" i="14"/>
  <c r="AA32" i="14"/>
  <c r="AB32" i="14"/>
  <c r="AC32" i="14"/>
  <c r="AD32" i="14"/>
  <c r="AE32" i="14"/>
  <c r="AF32" i="14"/>
  <c r="AG32" i="14"/>
  <c r="AH32" i="14"/>
  <c r="AA33" i="14"/>
  <c r="AB33" i="14"/>
  <c r="AC33" i="14"/>
  <c r="AD33" i="14"/>
  <c r="AE33" i="14"/>
  <c r="AF33" i="14"/>
  <c r="AG33" i="14"/>
  <c r="AH33" i="14"/>
  <c r="AA34" i="14"/>
  <c r="AB34" i="14"/>
  <c r="AC34" i="14"/>
  <c r="AD34" i="14"/>
  <c r="AE34" i="14"/>
  <c r="AF34" i="14"/>
  <c r="AG34" i="14"/>
  <c r="AH34" i="14"/>
  <c r="AA35" i="14"/>
  <c r="AB35" i="14"/>
  <c r="AC35" i="14"/>
  <c r="AD35" i="14"/>
  <c r="AE35" i="14"/>
  <c r="AF35" i="14"/>
  <c r="AG35" i="14"/>
  <c r="AH35" i="14"/>
  <c r="AA36" i="14"/>
  <c r="AB36" i="14"/>
  <c r="AC36" i="14"/>
  <c r="AD36" i="14"/>
  <c r="AE36" i="14"/>
  <c r="AF36" i="14"/>
  <c r="AG36" i="14"/>
  <c r="AH36" i="14"/>
  <c r="AA37" i="14"/>
  <c r="AB37" i="14"/>
  <c r="AC37" i="14"/>
  <c r="AD37" i="14"/>
  <c r="AE37" i="14"/>
  <c r="AF37" i="14"/>
  <c r="AG37" i="14"/>
  <c r="AH37" i="14"/>
  <c r="N34" i="18" l="1"/>
  <c r="N16" i="18"/>
  <c r="N17" i="18"/>
  <c r="N24" i="18"/>
  <c r="N25" i="18"/>
  <c r="N32" i="18"/>
  <c r="N33" i="18"/>
  <c r="N10" i="18"/>
  <c r="N6" i="18"/>
  <c r="N9" i="18"/>
  <c r="N12" i="18"/>
  <c r="N13" i="18"/>
  <c r="N20" i="18"/>
  <c r="N21" i="18"/>
  <c r="N28" i="18"/>
  <c r="N29" i="18"/>
  <c r="E45" i="19"/>
  <c r="N7" i="19"/>
  <c r="N11" i="19"/>
  <c r="N19" i="19"/>
  <c r="N23" i="19"/>
  <c r="N27" i="19"/>
  <c r="N31" i="19"/>
  <c r="C39" i="19"/>
  <c r="C40" i="19" s="1"/>
  <c r="C41" i="19" s="1"/>
  <c r="C42" i="19" s="1"/>
  <c r="C43" i="19" s="1"/>
  <c r="G39" i="19"/>
  <c r="G40" i="19" s="1"/>
  <c r="G41" i="19" s="1"/>
  <c r="G42" i="19" s="1"/>
  <c r="G43" i="19" s="1"/>
  <c r="L6" i="19"/>
  <c r="N8" i="19"/>
  <c r="D39" i="19"/>
  <c r="D40" i="19" s="1"/>
  <c r="D41" i="19" s="1"/>
  <c r="D42" i="19" s="1"/>
  <c r="D43" i="19" s="1"/>
  <c r="H39" i="19"/>
  <c r="H40" i="19" s="1"/>
  <c r="H41" i="19" s="1"/>
  <c r="H42" i="19" s="1"/>
  <c r="H43" i="19" s="1"/>
  <c r="N9" i="19"/>
  <c r="N21" i="19"/>
  <c r="N29" i="19"/>
  <c r="N33" i="19"/>
  <c r="E39" i="19"/>
  <c r="E40" i="19" s="1"/>
  <c r="E41" i="19" s="1"/>
  <c r="E42" i="19" s="1"/>
  <c r="E43" i="19" s="1"/>
  <c r="I39" i="19"/>
  <c r="I40" i="19" s="1"/>
  <c r="I41" i="19" s="1"/>
  <c r="I42" i="19" s="1"/>
  <c r="I43" i="19" s="1"/>
  <c r="N5" i="19"/>
  <c r="N13" i="19"/>
  <c r="N17" i="19"/>
  <c r="N25" i="19"/>
  <c r="F39" i="19"/>
  <c r="F40" i="19" s="1"/>
  <c r="F41" i="19" s="1"/>
  <c r="F42" i="19" s="1"/>
  <c r="F43" i="19" s="1"/>
  <c r="J39" i="19"/>
  <c r="J40" i="19" s="1"/>
  <c r="J41" i="19" s="1"/>
  <c r="J42" i="19" s="1"/>
  <c r="J43" i="19" s="1"/>
  <c r="C39" i="18"/>
  <c r="C40" i="18" s="1"/>
  <c r="C41" i="18" s="1"/>
  <c r="C42" i="18" s="1"/>
  <c r="C43" i="18" s="1"/>
  <c r="G39" i="18"/>
  <c r="G40" i="18" s="1"/>
  <c r="G41" i="18" s="1"/>
  <c r="G42" i="18" s="1"/>
  <c r="G43" i="18" s="1"/>
  <c r="N27" i="18"/>
  <c r="N8" i="18"/>
  <c r="D39" i="18"/>
  <c r="D40" i="18" s="1"/>
  <c r="D41" i="18" s="1"/>
  <c r="D42" i="18" s="1"/>
  <c r="D43" i="18" s="1"/>
  <c r="H39" i="18"/>
  <c r="H40" i="18" s="1"/>
  <c r="H41" i="18" s="1"/>
  <c r="H42" i="18" s="1"/>
  <c r="H43" i="18" s="1"/>
  <c r="N7" i="18"/>
  <c r="N11" i="18"/>
  <c r="N15" i="18"/>
  <c r="N31" i="18"/>
  <c r="N5" i="18"/>
  <c r="E39" i="18"/>
  <c r="E40" i="18" s="1"/>
  <c r="E41" i="18" s="1"/>
  <c r="E42" i="18" s="1"/>
  <c r="E43" i="18" s="1"/>
  <c r="I39" i="18"/>
  <c r="I40" i="18" s="1"/>
  <c r="I41" i="18" s="1"/>
  <c r="I42" i="18" s="1"/>
  <c r="I43" i="18" s="1"/>
  <c r="N19" i="18"/>
  <c r="N23" i="18"/>
  <c r="N14" i="18"/>
  <c r="N18" i="18"/>
  <c r="N22" i="18"/>
  <c r="N26" i="18"/>
  <c r="F39" i="18"/>
  <c r="F40" i="18" s="1"/>
  <c r="F41" i="18" s="1"/>
  <c r="F42" i="18" s="1"/>
  <c r="F43" i="18" s="1"/>
  <c r="J39" i="18"/>
  <c r="J40" i="18" s="1"/>
  <c r="J41" i="18" s="1"/>
  <c r="J42" i="18" s="1"/>
  <c r="J43" i="18" s="1"/>
  <c r="N14" i="20"/>
  <c r="N16" i="20"/>
  <c r="N20" i="20"/>
  <c r="N22" i="20"/>
  <c r="N24" i="20"/>
  <c r="N26" i="20"/>
  <c r="N28" i="20"/>
  <c r="N30" i="20"/>
  <c r="N32" i="20"/>
  <c r="N34" i="20"/>
  <c r="N19" i="20"/>
  <c r="N21" i="20"/>
  <c r="N23" i="20"/>
  <c r="N25" i="20"/>
  <c r="N27" i="20"/>
  <c r="N29" i="20"/>
  <c r="N31" i="20"/>
  <c r="N33" i="20"/>
  <c r="F40" i="20"/>
  <c r="F41" i="20" s="1"/>
  <c r="F42" i="20" s="1"/>
  <c r="F43" i="20" s="1"/>
  <c r="F44" i="20" s="1"/>
  <c r="J46" i="20"/>
  <c r="I46" i="20"/>
  <c r="M35" i="20"/>
  <c r="N35" i="20" s="1"/>
  <c r="C40" i="20"/>
  <c r="C41" i="20" s="1"/>
  <c r="C42" i="20" s="1"/>
  <c r="C43" i="20" s="1"/>
  <c r="C44" i="20" s="1"/>
  <c r="G40" i="20"/>
  <c r="G41" i="20" s="1"/>
  <c r="G42" i="20" s="1"/>
  <c r="G43" i="20" s="1"/>
  <c r="G44" i="20" s="1"/>
  <c r="K40" i="20"/>
  <c r="K41" i="20" s="1"/>
  <c r="K42" i="20" s="1"/>
  <c r="K43" i="20" s="1"/>
  <c r="K44" i="20" s="1"/>
  <c r="E41" i="20"/>
  <c r="E42" i="20" s="1"/>
  <c r="E43" i="20" s="1"/>
  <c r="E44" i="20" s="1"/>
  <c r="D40" i="20"/>
  <c r="D41" i="20" s="1"/>
  <c r="D42" i="20" s="1"/>
  <c r="D43" i="20" s="1"/>
  <c r="D44" i="20" s="1"/>
  <c r="H40" i="20"/>
  <c r="H41" i="20" s="1"/>
  <c r="H42" i="20" s="1"/>
  <c r="H43" i="20" s="1"/>
  <c r="H44" i="20" s="1"/>
  <c r="L40" i="20"/>
  <c r="L41" i="20" s="1"/>
  <c r="L42" i="20" s="1"/>
  <c r="L43" i="20" s="1"/>
  <c r="L44" i="20" s="1"/>
  <c r="H46" i="21"/>
  <c r="E46" i="21"/>
  <c r="F46" i="21"/>
  <c r="M35" i="21"/>
  <c r="N35" i="21" s="1"/>
  <c r="C40" i="21"/>
  <c r="C41" i="21" s="1"/>
  <c r="C42" i="21" s="1"/>
  <c r="C43" i="21" s="1"/>
  <c r="C44" i="21" s="1"/>
  <c r="G40" i="21"/>
  <c r="G41" i="21" s="1"/>
  <c r="G42" i="21" s="1"/>
  <c r="G43" i="21" s="1"/>
  <c r="G44" i="21" s="1"/>
  <c r="K40" i="21"/>
  <c r="K41" i="21" s="1"/>
  <c r="K42" i="21" s="1"/>
  <c r="K43" i="21" s="1"/>
  <c r="K44" i="21" s="1"/>
  <c r="I41" i="21"/>
  <c r="I42" i="21" s="1"/>
  <c r="I43" i="21" s="1"/>
  <c r="I44" i="21" s="1"/>
  <c r="J46" i="21"/>
  <c r="D40" i="21"/>
  <c r="D41" i="21" s="1"/>
  <c r="D42" i="21" s="1"/>
  <c r="D43" i="21" s="1"/>
  <c r="D44" i="21" s="1"/>
  <c r="H40" i="21"/>
  <c r="H41" i="21" s="1"/>
  <c r="H42" i="21" s="1"/>
  <c r="H43" i="21" s="1"/>
  <c r="H44" i="21" s="1"/>
  <c r="L40" i="21"/>
  <c r="L41" i="21" s="1"/>
  <c r="L42" i="21" s="1"/>
  <c r="L43" i="21" s="1"/>
  <c r="L44" i="21" s="1"/>
  <c r="H1" i="35"/>
  <c r="A1" i="35"/>
  <c r="L1" i="34"/>
  <c r="B1" i="34"/>
  <c r="J1" i="33"/>
  <c r="B1" i="33"/>
  <c r="J45" i="19" l="1"/>
  <c r="H45" i="19"/>
  <c r="D45" i="19"/>
  <c r="G45" i="19"/>
  <c r="F45" i="19"/>
  <c r="I45" i="19"/>
  <c r="C45" i="19"/>
  <c r="J45" i="18"/>
  <c r="H45" i="18"/>
  <c r="F45" i="18"/>
  <c r="D45" i="18"/>
  <c r="I45" i="18"/>
  <c r="G45" i="18"/>
  <c r="E45" i="18"/>
  <c r="C45" i="18"/>
  <c r="F46" i="20"/>
  <c r="E46" i="20"/>
  <c r="D46" i="20"/>
  <c r="C46" i="20"/>
  <c r="K46" i="20"/>
  <c r="H46" i="20"/>
  <c r="L46" i="20"/>
  <c r="G46" i="20"/>
  <c r="I46" i="21"/>
  <c r="L46" i="21"/>
  <c r="K46" i="21"/>
  <c r="G46" i="21"/>
  <c r="D46" i="21"/>
  <c r="C46" i="21"/>
  <c r="L45" i="9"/>
  <c r="K45" i="9"/>
  <c r="J45" i="9"/>
  <c r="I45" i="9"/>
  <c r="H45" i="9"/>
  <c r="G45" i="9"/>
  <c r="F45" i="9"/>
  <c r="E45" i="9"/>
  <c r="D45" i="9"/>
  <c r="C45" i="9"/>
  <c r="L39" i="9"/>
  <c r="K39" i="9"/>
  <c r="K40" i="9" s="1"/>
  <c r="K41" i="9" s="1"/>
  <c r="K42" i="9" s="1"/>
  <c r="K43" i="9" s="1"/>
  <c r="K44" i="9" s="1"/>
  <c r="J39" i="9"/>
  <c r="J40" i="9" s="1"/>
  <c r="J41" i="9" s="1"/>
  <c r="J42" i="9" s="1"/>
  <c r="J43" i="9" s="1"/>
  <c r="J44" i="9" s="1"/>
  <c r="I39" i="9"/>
  <c r="H39" i="9"/>
  <c r="G39" i="9"/>
  <c r="F39" i="9"/>
  <c r="F40" i="9" s="1"/>
  <c r="F41" i="9" s="1"/>
  <c r="F42" i="9" s="1"/>
  <c r="F43" i="9" s="1"/>
  <c r="F44" i="9" s="1"/>
  <c r="E39" i="9"/>
  <c r="D39" i="9"/>
  <c r="C39" i="9"/>
  <c r="C40" i="9" s="1"/>
  <c r="C41" i="9" s="1"/>
  <c r="C42" i="9" s="1"/>
  <c r="C43" i="9" s="1"/>
  <c r="C44" i="9" s="1"/>
  <c r="L35" i="9"/>
  <c r="K35" i="9"/>
  <c r="J35" i="9"/>
  <c r="I35" i="9"/>
  <c r="H35" i="9"/>
  <c r="G35" i="9"/>
  <c r="F35" i="9"/>
  <c r="E35" i="9"/>
  <c r="D35" i="9"/>
  <c r="C35" i="9"/>
  <c r="M34" i="9"/>
  <c r="A34" i="9"/>
  <c r="M33" i="9"/>
  <c r="A33" i="9"/>
  <c r="M32" i="9"/>
  <c r="A32" i="9"/>
  <c r="M31" i="9"/>
  <c r="A31" i="9"/>
  <c r="M30" i="9"/>
  <c r="A30" i="9"/>
  <c r="M29" i="9"/>
  <c r="A29" i="9"/>
  <c r="M28" i="9"/>
  <c r="A28" i="9"/>
  <c r="M27" i="9"/>
  <c r="A27" i="9"/>
  <c r="M26" i="9"/>
  <c r="A26" i="9"/>
  <c r="M25" i="9"/>
  <c r="A25" i="9"/>
  <c r="M24" i="9"/>
  <c r="A24" i="9"/>
  <c r="M23" i="9"/>
  <c r="A23" i="9"/>
  <c r="M22" i="9"/>
  <c r="A22" i="9"/>
  <c r="M21" i="9"/>
  <c r="A21" i="9"/>
  <c r="M20" i="9"/>
  <c r="A20" i="9"/>
  <c r="M19" i="9"/>
  <c r="A19" i="9"/>
  <c r="M18" i="9"/>
  <c r="A18" i="9"/>
  <c r="M17" i="9"/>
  <c r="A17" i="9"/>
  <c r="M16" i="9"/>
  <c r="A16" i="9"/>
  <c r="M15" i="9"/>
  <c r="A15" i="9"/>
  <c r="M14" i="9"/>
  <c r="A14" i="9"/>
  <c r="M13" i="9"/>
  <c r="A13" i="9"/>
  <c r="M12" i="9"/>
  <c r="A12" i="9"/>
  <c r="M11" i="9"/>
  <c r="A11" i="9"/>
  <c r="M10" i="9"/>
  <c r="A10" i="9"/>
  <c r="M9" i="9"/>
  <c r="A9" i="9"/>
  <c r="M8" i="9"/>
  <c r="A8" i="9"/>
  <c r="M7" i="9"/>
  <c r="A7" i="9"/>
  <c r="M6" i="9"/>
  <c r="A6" i="9"/>
  <c r="M5" i="9"/>
  <c r="A5" i="9"/>
  <c r="N1" i="9"/>
  <c r="A1" i="9"/>
  <c r="D38" i="11"/>
  <c r="D39" i="11" s="1"/>
  <c r="D40" i="11" s="1"/>
  <c r="D41" i="11" s="1"/>
  <c r="D42" i="11" s="1"/>
  <c r="D43" i="11" s="1"/>
  <c r="E38" i="11"/>
  <c r="E39" i="11" s="1"/>
  <c r="E40" i="11" s="1"/>
  <c r="E41" i="11" s="1"/>
  <c r="E42" i="11" s="1"/>
  <c r="E43" i="11" s="1"/>
  <c r="F38" i="11"/>
  <c r="F39" i="11" s="1"/>
  <c r="F40" i="11" s="1"/>
  <c r="F41" i="11" s="1"/>
  <c r="F42" i="11" s="1"/>
  <c r="F43" i="11" s="1"/>
  <c r="G38" i="11"/>
  <c r="H38" i="11"/>
  <c r="H39" i="11" s="1"/>
  <c r="H40" i="11" s="1"/>
  <c r="H41" i="11" s="1"/>
  <c r="H42" i="11" s="1"/>
  <c r="H43" i="11" s="1"/>
  <c r="I38" i="11"/>
  <c r="I39" i="11" s="1"/>
  <c r="I40" i="11" s="1"/>
  <c r="I41" i="11" s="1"/>
  <c r="I42" i="11" s="1"/>
  <c r="I43" i="11" s="1"/>
  <c r="J38" i="11"/>
  <c r="J39" i="11" s="1"/>
  <c r="J40" i="11" s="1"/>
  <c r="J41" i="11" s="1"/>
  <c r="J42" i="11" s="1"/>
  <c r="J43" i="11" s="1"/>
  <c r="G39" i="11"/>
  <c r="G40" i="11" s="1"/>
  <c r="G41" i="11" s="1"/>
  <c r="G42" i="11" s="1"/>
  <c r="G43" i="11" s="1"/>
  <c r="D44" i="11"/>
  <c r="E44" i="11"/>
  <c r="F44" i="11"/>
  <c r="G44" i="11"/>
  <c r="H44" i="11"/>
  <c r="I44" i="11"/>
  <c r="J44" i="11"/>
  <c r="C44" i="11"/>
  <c r="C38" i="11"/>
  <c r="C39" i="11" s="1"/>
  <c r="C40" i="11" s="1"/>
  <c r="C41" i="11" s="1"/>
  <c r="C42" i="11" s="1"/>
  <c r="C43" i="11" s="1"/>
  <c r="J1" i="31"/>
  <c r="B1" i="31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4" i="22"/>
  <c r="G40" i="9" l="1"/>
  <c r="G41" i="9" s="1"/>
  <c r="G42" i="9" s="1"/>
  <c r="G43" i="9" s="1"/>
  <c r="G44" i="9" s="1"/>
  <c r="N5" i="9"/>
  <c r="N7" i="9"/>
  <c r="N11" i="9"/>
  <c r="N15" i="9"/>
  <c r="N19" i="9"/>
  <c r="N23" i="9"/>
  <c r="N27" i="9"/>
  <c r="N31" i="9"/>
  <c r="N9" i="9"/>
  <c r="N17" i="9"/>
  <c r="N6" i="9"/>
  <c r="N10" i="9"/>
  <c r="N14" i="9"/>
  <c r="N18" i="9"/>
  <c r="N22" i="9"/>
  <c r="N26" i="9"/>
  <c r="N30" i="9"/>
  <c r="N34" i="9"/>
  <c r="N13" i="9"/>
  <c r="N21" i="9"/>
  <c r="N25" i="9"/>
  <c r="N29" i="9"/>
  <c r="N33" i="9"/>
  <c r="N8" i="9"/>
  <c r="N12" i="9"/>
  <c r="N16" i="9"/>
  <c r="N20" i="9"/>
  <c r="N24" i="9"/>
  <c r="N28" i="9"/>
  <c r="N32" i="9"/>
  <c r="C46" i="9"/>
  <c r="K46" i="9"/>
  <c r="J46" i="9"/>
  <c r="E40" i="9"/>
  <c r="E41" i="9" s="1"/>
  <c r="E42" i="9" s="1"/>
  <c r="E43" i="9" s="1"/>
  <c r="E44" i="9" s="1"/>
  <c r="I40" i="9"/>
  <c r="I41" i="9" s="1"/>
  <c r="I42" i="9" s="1"/>
  <c r="I43" i="9" s="1"/>
  <c r="I44" i="9" s="1"/>
  <c r="F46" i="9"/>
  <c r="M35" i="9"/>
  <c r="N35" i="9" s="1"/>
  <c r="D40" i="9"/>
  <c r="D41" i="9" s="1"/>
  <c r="D42" i="9" s="1"/>
  <c r="D43" i="9" s="1"/>
  <c r="D44" i="9" s="1"/>
  <c r="H40" i="9"/>
  <c r="H41" i="9" s="1"/>
  <c r="H42" i="9" s="1"/>
  <c r="H43" i="9" s="1"/>
  <c r="H44" i="9" s="1"/>
  <c r="L40" i="9"/>
  <c r="L41" i="9" s="1"/>
  <c r="L42" i="9" s="1"/>
  <c r="L43" i="9" s="1"/>
  <c r="L44" i="9" s="1"/>
  <c r="H8" i="22"/>
  <c r="I8" i="22"/>
  <c r="H9" i="22"/>
  <c r="I9" i="22"/>
  <c r="H18" i="22"/>
  <c r="I18" i="22"/>
  <c r="H19" i="22"/>
  <c r="I19" i="22"/>
  <c r="H20" i="22"/>
  <c r="I20" i="22"/>
  <c r="H21" i="22"/>
  <c r="I21" i="22"/>
  <c r="H22" i="22"/>
  <c r="I22" i="22"/>
  <c r="H23" i="22"/>
  <c r="I23" i="22"/>
  <c r="H24" i="22"/>
  <c r="I24" i="22"/>
  <c r="H25" i="22"/>
  <c r="I25" i="22"/>
  <c r="H26" i="22"/>
  <c r="I26" i="22"/>
  <c r="H27" i="22"/>
  <c r="I27" i="22"/>
  <c r="H28" i="22"/>
  <c r="I28" i="22"/>
  <c r="H29" i="22"/>
  <c r="I29" i="22"/>
  <c r="H30" i="22"/>
  <c r="I30" i="22"/>
  <c r="H31" i="22"/>
  <c r="I31" i="22"/>
  <c r="H32" i="22"/>
  <c r="I32" i="22"/>
  <c r="H33" i="22"/>
  <c r="I33" i="22"/>
  <c r="G46" i="9" l="1"/>
  <c r="E46" i="9"/>
  <c r="H46" i="9"/>
  <c r="L46" i="9"/>
  <c r="I46" i="9"/>
  <c r="D46" i="9"/>
  <c r="J36" i="11"/>
  <c r="I36" i="11"/>
  <c r="H36" i="11"/>
  <c r="G36" i="11"/>
  <c r="F36" i="11"/>
  <c r="E36" i="11"/>
  <c r="D36" i="11"/>
  <c r="C36" i="11"/>
  <c r="J35" i="11"/>
  <c r="I35" i="11"/>
  <c r="H35" i="11"/>
  <c r="G35" i="11"/>
  <c r="F35" i="11"/>
  <c r="E35" i="11"/>
  <c r="D35" i="11"/>
  <c r="C35" i="11"/>
  <c r="M34" i="11"/>
  <c r="K34" i="11"/>
  <c r="M33" i="11"/>
  <c r="K33" i="11"/>
  <c r="L33" i="11" s="1"/>
  <c r="M32" i="11"/>
  <c r="K32" i="11"/>
  <c r="M31" i="11"/>
  <c r="K31" i="11"/>
  <c r="L31" i="11" s="1"/>
  <c r="M30" i="11"/>
  <c r="K30" i="11"/>
  <c r="M29" i="11"/>
  <c r="K29" i="11"/>
  <c r="L29" i="11" s="1"/>
  <c r="M28" i="11"/>
  <c r="K28" i="11"/>
  <c r="M27" i="11"/>
  <c r="K27" i="11"/>
  <c r="L27" i="11" s="1"/>
  <c r="M26" i="11"/>
  <c r="K26" i="11"/>
  <c r="M25" i="11"/>
  <c r="K25" i="11"/>
  <c r="L25" i="11" s="1"/>
  <c r="M24" i="11"/>
  <c r="K24" i="11"/>
  <c r="M23" i="11"/>
  <c r="K23" i="11"/>
  <c r="L23" i="11" s="1"/>
  <c r="M22" i="11"/>
  <c r="K22" i="11"/>
  <c r="M21" i="11"/>
  <c r="K21" i="11"/>
  <c r="L21" i="11" s="1"/>
  <c r="M20" i="11"/>
  <c r="K20" i="11"/>
  <c r="M19" i="11"/>
  <c r="K19" i="11"/>
  <c r="L19" i="11" s="1"/>
  <c r="M18" i="11"/>
  <c r="K18" i="11"/>
  <c r="M17" i="11"/>
  <c r="K17" i="11"/>
  <c r="L17" i="11" s="1"/>
  <c r="M16" i="11"/>
  <c r="K16" i="11"/>
  <c r="M15" i="11"/>
  <c r="K15" i="11"/>
  <c r="L15" i="11" s="1"/>
  <c r="M14" i="11"/>
  <c r="K14" i="11"/>
  <c r="M13" i="11"/>
  <c r="K13" i="11"/>
  <c r="L13" i="11" s="1"/>
  <c r="M12" i="11"/>
  <c r="K12" i="11"/>
  <c r="M11" i="11"/>
  <c r="K11" i="11"/>
  <c r="L11" i="11" s="1"/>
  <c r="M10" i="11"/>
  <c r="K10" i="11"/>
  <c r="M9" i="11"/>
  <c r="K9" i="11"/>
  <c r="L9" i="11" s="1"/>
  <c r="M8" i="11"/>
  <c r="K8" i="11"/>
  <c r="M7" i="11"/>
  <c r="K7" i="11"/>
  <c r="L14" i="11" s="1"/>
  <c r="M6" i="11"/>
  <c r="K6" i="11"/>
  <c r="L6" i="11" s="1"/>
  <c r="M5" i="11"/>
  <c r="K5" i="11"/>
  <c r="L5" i="11" s="1"/>
  <c r="N1" i="11"/>
  <c r="A1" i="11"/>
  <c r="C33" i="14"/>
  <c r="D33" i="14"/>
  <c r="F33" i="14"/>
  <c r="G33" i="14"/>
  <c r="H33" i="14"/>
  <c r="I33" i="14"/>
  <c r="J33" i="14"/>
  <c r="K33" i="14"/>
  <c r="L33" i="14"/>
  <c r="M33" i="14"/>
  <c r="N33" i="14"/>
  <c r="O33" i="14"/>
  <c r="P33" i="14"/>
  <c r="E33" i="14"/>
  <c r="Q33" i="14"/>
  <c r="R33" i="14"/>
  <c r="S33" i="14"/>
  <c r="T33" i="14"/>
  <c r="U33" i="14"/>
  <c r="V33" i="14"/>
  <c r="W33" i="14"/>
  <c r="X33" i="14"/>
  <c r="Y33" i="14"/>
  <c r="Z33" i="14"/>
  <c r="C34" i="14"/>
  <c r="D34" i="14"/>
  <c r="F34" i="14"/>
  <c r="G34" i="14"/>
  <c r="H34" i="14"/>
  <c r="I34" i="14"/>
  <c r="J34" i="14"/>
  <c r="K34" i="14"/>
  <c r="L34" i="14"/>
  <c r="M34" i="14"/>
  <c r="N34" i="14"/>
  <c r="O34" i="14"/>
  <c r="P34" i="14"/>
  <c r="E34" i="14"/>
  <c r="Q34" i="14"/>
  <c r="R34" i="14"/>
  <c r="S34" i="14"/>
  <c r="T34" i="14"/>
  <c r="U34" i="14"/>
  <c r="V34" i="14"/>
  <c r="W34" i="14"/>
  <c r="X34" i="14"/>
  <c r="Y34" i="14"/>
  <c r="Z34" i="14"/>
  <c r="C35" i="14"/>
  <c r="D35" i="14"/>
  <c r="F35" i="14"/>
  <c r="G35" i="14"/>
  <c r="H35" i="14"/>
  <c r="I35" i="14"/>
  <c r="J35" i="14"/>
  <c r="K35" i="14"/>
  <c r="L35" i="14"/>
  <c r="M35" i="14"/>
  <c r="N35" i="14"/>
  <c r="O35" i="14"/>
  <c r="P35" i="14"/>
  <c r="E35" i="14"/>
  <c r="Q35" i="14"/>
  <c r="R35" i="14"/>
  <c r="S35" i="14"/>
  <c r="T35" i="14"/>
  <c r="U35" i="14"/>
  <c r="V35" i="14"/>
  <c r="W35" i="14"/>
  <c r="X35" i="14"/>
  <c r="Y35" i="14"/>
  <c r="Z35" i="14"/>
  <c r="C36" i="14"/>
  <c r="D36" i="14"/>
  <c r="F36" i="14"/>
  <c r="G36" i="14"/>
  <c r="H36" i="14"/>
  <c r="I36" i="14"/>
  <c r="J36" i="14"/>
  <c r="K36" i="14"/>
  <c r="L36" i="14"/>
  <c r="M36" i="14"/>
  <c r="N36" i="14"/>
  <c r="O36" i="14"/>
  <c r="P36" i="14"/>
  <c r="E36" i="14"/>
  <c r="Q36" i="14"/>
  <c r="R36" i="14"/>
  <c r="S36" i="14"/>
  <c r="T36" i="14"/>
  <c r="U36" i="14"/>
  <c r="V36" i="14"/>
  <c r="W36" i="14"/>
  <c r="X36" i="14"/>
  <c r="Y36" i="14"/>
  <c r="Z36" i="14"/>
  <c r="D37" i="14"/>
  <c r="F37" i="14"/>
  <c r="G37" i="14"/>
  <c r="H37" i="14"/>
  <c r="I37" i="14"/>
  <c r="J37" i="14"/>
  <c r="K37" i="14"/>
  <c r="L37" i="14"/>
  <c r="M37" i="14"/>
  <c r="N37" i="14"/>
  <c r="O37" i="14"/>
  <c r="P37" i="14"/>
  <c r="E37" i="14"/>
  <c r="Q37" i="14"/>
  <c r="R37" i="14"/>
  <c r="S37" i="14"/>
  <c r="T37" i="14"/>
  <c r="U37" i="14"/>
  <c r="V37" i="14"/>
  <c r="W37" i="14"/>
  <c r="X37" i="14"/>
  <c r="Y37" i="14"/>
  <c r="Z37" i="14"/>
  <c r="J17" i="14"/>
  <c r="N9" i="11" l="1"/>
  <c r="N21" i="11"/>
  <c r="N33" i="11"/>
  <c r="N17" i="11"/>
  <c r="N29" i="11"/>
  <c r="N13" i="11"/>
  <c r="N25" i="11"/>
  <c r="N7" i="11"/>
  <c r="N11" i="11"/>
  <c r="N15" i="11"/>
  <c r="N19" i="11"/>
  <c r="N23" i="11"/>
  <c r="N27" i="11"/>
  <c r="N31" i="11"/>
  <c r="N8" i="11"/>
  <c r="L10" i="11"/>
  <c r="N20" i="11"/>
  <c r="L22" i="11"/>
  <c r="N28" i="11"/>
  <c r="L30" i="11"/>
  <c r="N5" i="11"/>
  <c r="L7" i="11"/>
  <c r="N12" i="11"/>
  <c r="N16" i="11"/>
  <c r="L18" i="11"/>
  <c r="N24" i="11"/>
  <c r="L26" i="11"/>
  <c r="L34" i="11"/>
  <c r="N6" i="11"/>
  <c r="L8" i="11"/>
  <c r="N10" i="11"/>
  <c r="L12" i="11"/>
  <c r="N14" i="11"/>
  <c r="L16" i="11"/>
  <c r="N18" i="11"/>
  <c r="L20" i="11"/>
  <c r="N22" i="11"/>
  <c r="L24" i="11"/>
  <c r="N26" i="11"/>
  <c r="L28" i="11"/>
  <c r="N30" i="11"/>
  <c r="L32" i="11"/>
  <c r="N34" i="11"/>
  <c r="N32" i="11"/>
  <c r="C33" i="30"/>
  <c r="M33" i="30" s="1"/>
  <c r="C31" i="30"/>
  <c r="M31" i="30" s="1"/>
  <c r="C30" i="30"/>
  <c r="M30" i="30" s="1"/>
  <c r="C28" i="30"/>
  <c r="M28" i="30" s="1"/>
  <c r="C27" i="30"/>
  <c r="M27" i="30" s="1"/>
  <c r="C25" i="30"/>
  <c r="M25" i="30" s="1"/>
  <c r="C24" i="30"/>
  <c r="M24" i="30" s="1"/>
  <c r="C22" i="30"/>
  <c r="M22" i="30" s="1"/>
  <c r="C21" i="30"/>
  <c r="M21" i="30" s="1"/>
  <c r="C19" i="30"/>
  <c r="M19" i="30" s="1"/>
  <c r="C17" i="30"/>
  <c r="M17" i="30" s="1"/>
  <c r="C15" i="30"/>
  <c r="M15" i="30" s="1"/>
  <c r="C14" i="30"/>
  <c r="M14" i="30" s="1"/>
  <c r="C12" i="30"/>
  <c r="M12" i="30" s="1"/>
  <c r="C11" i="30"/>
  <c r="M11" i="30" s="1"/>
  <c r="C9" i="30"/>
  <c r="M9" i="30" s="1"/>
  <c r="C8" i="30"/>
  <c r="M8" i="30" s="1"/>
  <c r="C6" i="30"/>
  <c r="M6" i="30" s="1"/>
  <c r="C5" i="30"/>
  <c r="M5" i="30" s="1"/>
  <c r="C3" i="30"/>
  <c r="M3" i="30" s="1"/>
  <c r="C33" i="28"/>
  <c r="C31" i="28"/>
  <c r="C30" i="28"/>
  <c r="C28" i="28"/>
  <c r="C27" i="28"/>
  <c r="C25" i="28"/>
  <c r="C24" i="28"/>
  <c r="C22" i="28"/>
  <c r="C21" i="28"/>
  <c r="C19" i="28"/>
  <c r="C17" i="28"/>
  <c r="C15" i="28"/>
  <c r="C14" i="28"/>
  <c r="C12" i="28"/>
  <c r="C11" i="28"/>
  <c r="C9" i="28"/>
  <c r="C8" i="28"/>
  <c r="C6" i="28"/>
  <c r="C5" i="28"/>
  <c r="C3" i="28"/>
  <c r="Q28" i="29"/>
  <c r="Q22" i="29"/>
  <c r="G33" i="29"/>
  <c r="Q33" i="29" s="1"/>
  <c r="G31" i="29"/>
  <c r="Q31" i="29" s="1"/>
  <c r="G30" i="29"/>
  <c r="Q30" i="29" s="1"/>
  <c r="G28" i="29"/>
  <c r="G27" i="29"/>
  <c r="Q27" i="29" s="1"/>
  <c r="G25" i="29"/>
  <c r="Q25" i="29" s="1"/>
  <c r="G24" i="29"/>
  <c r="Q24" i="29" s="1"/>
  <c r="G22" i="29"/>
  <c r="G21" i="29"/>
  <c r="Q21" i="29" s="1"/>
  <c r="G19" i="29"/>
  <c r="Q19" i="29" s="1"/>
  <c r="Q12" i="29"/>
  <c r="Q6" i="29"/>
  <c r="G17" i="29"/>
  <c r="Q17" i="29" s="1"/>
  <c r="G15" i="29"/>
  <c r="Q15" i="29" s="1"/>
  <c r="G14" i="29"/>
  <c r="Q14" i="29" s="1"/>
  <c r="G12" i="29"/>
  <c r="G11" i="29"/>
  <c r="Q11" i="29" s="1"/>
  <c r="G9" i="29"/>
  <c r="Q9" i="29" s="1"/>
  <c r="G8" i="29"/>
  <c r="Q8" i="29" s="1"/>
  <c r="G6" i="29"/>
  <c r="G5" i="29"/>
  <c r="Q5" i="29" s="1"/>
  <c r="G3" i="29"/>
  <c r="Q3" i="29" s="1"/>
  <c r="G33" i="27"/>
  <c r="G31" i="27"/>
  <c r="G30" i="27"/>
  <c r="G28" i="27"/>
  <c r="G27" i="27"/>
  <c r="G25" i="27"/>
  <c r="G24" i="27"/>
  <c r="G22" i="27"/>
  <c r="G21" i="27"/>
  <c r="G19" i="27"/>
  <c r="G17" i="27"/>
  <c r="G15" i="27"/>
  <c r="G14" i="27"/>
  <c r="G12" i="27"/>
  <c r="G11" i="27"/>
  <c r="G9" i="27"/>
  <c r="G8" i="27"/>
  <c r="G6" i="27"/>
  <c r="G5" i="27"/>
  <c r="G3" i="27"/>
  <c r="E2" i="1"/>
  <c r="Q31" i="30"/>
  <c r="I31" i="30"/>
  <c r="S31" i="30" s="1"/>
  <c r="H31" i="30"/>
  <c r="R31" i="30" s="1"/>
  <c r="G31" i="30"/>
  <c r="F31" i="30"/>
  <c r="P31" i="30" s="1"/>
  <c r="E31" i="30"/>
  <c r="O31" i="30" s="1"/>
  <c r="D31" i="30"/>
  <c r="N31" i="30" s="1"/>
  <c r="I28" i="30"/>
  <c r="S28" i="30" s="1"/>
  <c r="H28" i="30"/>
  <c r="R28" i="30" s="1"/>
  <c r="G28" i="30"/>
  <c r="Q28" i="30" s="1"/>
  <c r="F28" i="30"/>
  <c r="P28" i="30" s="1"/>
  <c r="E28" i="30"/>
  <c r="O28" i="30" s="1"/>
  <c r="D28" i="30"/>
  <c r="N28" i="30" s="1"/>
  <c r="I25" i="30"/>
  <c r="S25" i="30" s="1"/>
  <c r="H25" i="30"/>
  <c r="R25" i="30" s="1"/>
  <c r="G25" i="30"/>
  <c r="Q25" i="30" s="1"/>
  <c r="F25" i="30"/>
  <c r="P25" i="30" s="1"/>
  <c r="E25" i="30"/>
  <c r="O25" i="30" s="1"/>
  <c r="D25" i="30"/>
  <c r="N25" i="30" s="1"/>
  <c r="I22" i="30"/>
  <c r="S22" i="30" s="1"/>
  <c r="H22" i="30"/>
  <c r="R22" i="30" s="1"/>
  <c r="G22" i="30"/>
  <c r="Q22" i="30" s="1"/>
  <c r="F22" i="30"/>
  <c r="P22" i="30" s="1"/>
  <c r="E22" i="30"/>
  <c r="O22" i="30" s="1"/>
  <c r="D22" i="30"/>
  <c r="N22" i="30" s="1"/>
  <c r="I19" i="30"/>
  <c r="S19" i="30" s="1"/>
  <c r="H19" i="30"/>
  <c r="R19" i="30" s="1"/>
  <c r="G19" i="30"/>
  <c r="Q19" i="30" s="1"/>
  <c r="F19" i="30"/>
  <c r="P19" i="30" s="1"/>
  <c r="E19" i="30"/>
  <c r="O19" i="30" s="1"/>
  <c r="D19" i="30"/>
  <c r="N19" i="30" s="1"/>
  <c r="I15" i="30"/>
  <c r="S15" i="30" s="1"/>
  <c r="H15" i="30"/>
  <c r="R15" i="30" s="1"/>
  <c r="G15" i="30"/>
  <c r="Q15" i="30" s="1"/>
  <c r="F15" i="30"/>
  <c r="P15" i="30" s="1"/>
  <c r="E15" i="30"/>
  <c r="O15" i="30" s="1"/>
  <c r="D15" i="30"/>
  <c r="N15" i="30" s="1"/>
  <c r="I12" i="30"/>
  <c r="S12" i="30" s="1"/>
  <c r="H12" i="30"/>
  <c r="R12" i="30" s="1"/>
  <c r="G12" i="30"/>
  <c r="Q12" i="30" s="1"/>
  <c r="F12" i="30"/>
  <c r="P12" i="30" s="1"/>
  <c r="E12" i="30"/>
  <c r="O12" i="30" s="1"/>
  <c r="D12" i="30"/>
  <c r="N12" i="30" s="1"/>
  <c r="I9" i="30"/>
  <c r="S9" i="30" s="1"/>
  <c r="H9" i="30"/>
  <c r="R9" i="30" s="1"/>
  <c r="G9" i="30"/>
  <c r="Q9" i="30" s="1"/>
  <c r="F9" i="30"/>
  <c r="P9" i="30" s="1"/>
  <c r="E9" i="30"/>
  <c r="O9" i="30" s="1"/>
  <c r="D9" i="30"/>
  <c r="N9" i="30" s="1"/>
  <c r="I6" i="30"/>
  <c r="S6" i="30" s="1"/>
  <c r="H6" i="30"/>
  <c r="R6" i="30" s="1"/>
  <c r="G6" i="30"/>
  <c r="Q6" i="30" s="1"/>
  <c r="F6" i="30"/>
  <c r="P6" i="30" s="1"/>
  <c r="E6" i="30"/>
  <c r="O6" i="30" s="1"/>
  <c r="D6" i="30"/>
  <c r="N6" i="30" s="1"/>
  <c r="I3" i="30"/>
  <c r="S3" i="30" s="1"/>
  <c r="H3" i="30"/>
  <c r="R3" i="30" s="1"/>
  <c r="G3" i="30"/>
  <c r="Q3" i="30" s="1"/>
  <c r="F3" i="30"/>
  <c r="P3" i="30" s="1"/>
  <c r="E3" i="30"/>
  <c r="O3" i="30" s="1"/>
  <c r="D3" i="30"/>
  <c r="N3" i="30" s="1"/>
  <c r="A1" i="30"/>
  <c r="K1" i="30" s="1"/>
  <c r="P25" i="29"/>
  <c r="L25" i="29"/>
  <c r="P22" i="29"/>
  <c r="P15" i="29"/>
  <c r="L15" i="29"/>
  <c r="L12" i="29"/>
  <c r="M6" i="29"/>
  <c r="F31" i="29"/>
  <c r="P31" i="29" s="1"/>
  <c r="E31" i="29"/>
  <c r="O31" i="29" s="1"/>
  <c r="D31" i="29"/>
  <c r="N31" i="29" s="1"/>
  <c r="C31" i="29"/>
  <c r="M31" i="29" s="1"/>
  <c r="B31" i="29"/>
  <c r="L31" i="29" s="1"/>
  <c r="A31" i="29"/>
  <c r="K31" i="29" s="1"/>
  <c r="F28" i="29"/>
  <c r="P28" i="29" s="1"/>
  <c r="E28" i="29"/>
  <c r="O28" i="29" s="1"/>
  <c r="D28" i="29"/>
  <c r="N28" i="29" s="1"/>
  <c r="C28" i="29"/>
  <c r="M28" i="29" s="1"/>
  <c r="B28" i="29"/>
  <c r="L28" i="29" s="1"/>
  <c r="A28" i="29"/>
  <c r="K28" i="29" s="1"/>
  <c r="F25" i="29"/>
  <c r="E25" i="29"/>
  <c r="O25" i="29" s="1"/>
  <c r="D25" i="29"/>
  <c r="N25" i="29" s="1"/>
  <c r="C25" i="29"/>
  <c r="M25" i="29" s="1"/>
  <c r="B25" i="29"/>
  <c r="A25" i="29"/>
  <c r="K25" i="29" s="1"/>
  <c r="F22" i="29"/>
  <c r="E22" i="29"/>
  <c r="O22" i="29" s="1"/>
  <c r="D22" i="29"/>
  <c r="N22" i="29" s="1"/>
  <c r="C22" i="29"/>
  <c r="M22" i="29" s="1"/>
  <c r="B22" i="29"/>
  <c r="L22" i="29" s="1"/>
  <c r="A22" i="29"/>
  <c r="K22" i="29" s="1"/>
  <c r="F19" i="29"/>
  <c r="P19" i="29" s="1"/>
  <c r="E19" i="29"/>
  <c r="O19" i="29" s="1"/>
  <c r="D19" i="29"/>
  <c r="N19" i="29" s="1"/>
  <c r="C19" i="29"/>
  <c r="M19" i="29" s="1"/>
  <c r="B19" i="29"/>
  <c r="L19" i="29" s="1"/>
  <c r="A19" i="29"/>
  <c r="K19" i="29" s="1"/>
  <c r="F15" i="29"/>
  <c r="E15" i="29"/>
  <c r="O15" i="29" s="1"/>
  <c r="D15" i="29"/>
  <c r="N15" i="29" s="1"/>
  <c r="C15" i="29"/>
  <c r="M15" i="29" s="1"/>
  <c r="B15" i="29"/>
  <c r="A15" i="29"/>
  <c r="K15" i="29" s="1"/>
  <c r="F12" i="29"/>
  <c r="P12" i="29" s="1"/>
  <c r="E12" i="29"/>
  <c r="O12" i="29" s="1"/>
  <c r="D12" i="29"/>
  <c r="N12" i="29" s="1"/>
  <c r="C12" i="29"/>
  <c r="M12" i="29" s="1"/>
  <c r="B12" i="29"/>
  <c r="A12" i="29"/>
  <c r="K12" i="29" s="1"/>
  <c r="F9" i="29"/>
  <c r="P9" i="29" s="1"/>
  <c r="E9" i="29"/>
  <c r="O9" i="29" s="1"/>
  <c r="D9" i="29"/>
  <c r="N9" i="29" s="1"/>
  <c r="C9" i="29"/>
  <c r="M9" i="29" s="1"/>
  <c r="B9" i="29"/>
  <c r="L9" i="29" s="1"/>
  <c r="A9" i="29"/>
  <c r="K9" i="29" s="1"/>
  <c r="F6" i="29"/>
  <c r="P6" i="29" s="1"/>
  <c r="E6" i="29"/>
  <c r="O6" i="29" s="1"/>
  <c r="D6" i="29"/>
  <c r="N6" i="29" s="1"/>
  <c r="C6" i="29"/>
  <c r="B6" i="29"/>
  <c r="L6" i="29" s="1"/>
  <c r="A6" i="29"/>
  <c r="K6" i="29" s="1"/>
  <c r="F3" i="29"/>
  <c r="P3" i="29" s="1"/>
  <c r="E3" i="29"/>
  <c r="O3" i="29" s="1"/>
  <c r="D3" i="29"/>
  <c r="N3" i="29" s="1"/>
  <c r="C3" i="29"/>
  <c r="M3" i="29" s="1"/>
  <c r="B3" i="29"/>
  <c r="L3" i="29" s="1"/>
  <c r="A3" i="29"/>
  <c r="K3" i="29" s="1"/>
  <c r="A1" i="29"/>
  <c r="K1" i="29" s="1"/>
  <c r="D31" i="28"/>
  <c r="E31" i="28"/>
  <c r="F31" i="28"/>
  <c r="G31" i="28"/>
  <c r="H31" i="28"/>
  <c r="I31" i="28"/>
  <c r="D28" i="28"/>
  <c r="E28" i="28"/>
  <c r="F28" i="28"/>
  <c r="G28" i="28"/>
  <c r="H28" i="28"/>
  <c r="I28" i="28"/>
  <c r="D25" i="28"/>
  <c r="E25" i="28"/>
  <c r="F25" i="28"/>
  <c r="G25" i="28"/>
  <c r="H25" i="28"/>
  <c r="I25" i="28"/>
  <c r="D22" i="28"/>
  <c r="E22" i="28"/>
  <c r="F22" i="28"/>
  <c r="G22" i="28"/>
  <c r="H22" i="28"/>
  <c r="I22" i="28"/>
  <c r="D19" i="28"/>
  <c r="E19" i="28"/>
  <c r="F19" i="28"/>
  <c r="G19" i="28"/>
  <c r="H19" i="28"/>
  <c r="I19" i="28"/>
  <c r="D15" i="28"/>
  <c r="E15" i="28"/>
  <c r="F15" i="28"/>
  <c r="G15" i="28"/>
  <c r="H15" i="28"/>
  <c r="I15" i="28"/>
  <c r="D12" i="28"/>
  <c r="E12" i="28"/>
  <c r="F12" i="28"/>
  <c r="G12" i="28"/>
  <c r="H12" i="28"/>
  <c r="I12" i="28"/>
  <c r="D9" i="28"/>
  <c r="E9" i="28"/>
  <c r="F9" i="28"/>
  <c r="G9" i="28"/>
  <c r="H9" i="28"/>
  <c r="I9" i="28"/>
  <c r="D6" i="28"/>
  <c r="E6" i="28"/>
  <c r="F6" i="28"/>
  <c r="G6" i="28"/>
  <c r="H6" i="28"/>
  <c r="I6" i="28"/>
  <c r="D3" i="28"/>
  <c r="E3" i="28"/>
  <c r="F3" i="28"/>
  <c r="G3" i="28"/>
  <c r="H3" i="28"/>
  <c r="I3" i="28"/>
  <c r="A1" i="28"/>
  <c r="F31" i="27"/>
  <c r="E31" i="27"/>
  <c r="D31" i="27"/>
  <c r="C31" i="27"/>
  <c r="B31" i="27"/>
  <c r="A31" i="27"/>
  <c r="F28" i="27"/>
  <c r="E28" i="27"/>
  <c r="D28" i="27"/>
  <c r="C28" i="27"/>
  <c r="B28" i="27"/>
  <c r="A28" i="27"/>
  <c r="F25" i="27"/>
  <c r="E25" i="27"/>
  <c r="D25" i="27"/>
  <c r="C25" i="27"/>
  <c r="B25" i="27"/>
  <c r="A25" i="27"/>
  <c r="F22" i="27"/>
  <c r="E22" i="27"/>
  <c r="D22" i="27"/>
  <c r="C22" i="27"/>
  <c r="B22" i="27"/>
  <c r="A22" i="27"/>
  <c r="F19" i="27"/>
  <c r="E19" i="27"/>
  <c r="D19" i="27"/>
  <c r="C19" i="27"/>
  <c r="B19" i="27"/>
  <c r="A19" i="27"/>
  <c r="F15" i="27"/>
  <c r="E15" i="27"/>
  <c r="D15" i="27"/>
  <c r="C15" i="27"/>
  <c r="B15" i="27"/>
  <c r="A15" i="27"/>
  <c r="F12" i="27"/>
  <c r="E12" i="27"/>
  <c r="D12" i="27"/>
  <c r="C12" i="27"/>
  <c r="B12" i="27"/>
  <c r="A12" i="27"/>
  <c r="F9" i="27"/>
  <c r="E9" i="27"/>
  <c r="D9" i="27"/>
  <c r="C9" i="27"/>
  <c r="B9" i="27"/>
  <c r="A9" i="27"/>
  <c r="F6" i="27"/>
  <c r="E6" i="27"/>
  <c r="D6" i="27"/>
  <c r="C6" i="27"/>
  <c r="B6" i="27"/>
  <c r="A6" i="27"/>
  <c r="B3" i="27"/>
  <c r="C3" i="27"/>
  <c r="D3" i="27"/>
  <c r="E3" i="27"/>
  <c r="F3" i="27"/>
  <c r="A3" i="27"/>
  <c r="A1" i="27"/>
  <c r="F33" i="26"/>
  <c r="D33" i="28" s="1"/>
  <c r="E33" i="26"/>
  <c r="E33" i="28" s="1"/>
  <c r="D33" i="26"/>
  <c r="F33" i="28" s="1"/>
  <c r="C33" i="26"/>
  <c r="G33" i="28" s="1"/>
  <c r="B33" i="26"/>
  <c r="H33" i="28" s="1"/>
  <c r="A33" i="26"/>
  <c r="A33" i="27" s="1"/>
  <c r="F32" i="26"/>
  <c r="F32" i="29" s="1"/>
  <c r="P32" i="29" s="1"/>
  <c r="E32" i="26"/>
  <c r="E32" i="30" s="1"/>
  <c r="O32" i="30" s="1"/>
  <c r="D32" i="26"/>
  <c r="D32" i="27" s="1"/>
  <c r="C32" i="26"/>
  <c r="C32" i="27" s="1"/>
  <c r="B32" i="26"/>
  <c r="B32" i="29" s="1"/>
  <c r="L32" i="29" s="1"/>
  <c r="A32" i="26"/>
  <c r="I32" i="30" s="1"/>
  <c r="S32" i="30" s="1"/>
  <c r="F30" i="26"/>
  <c r="D30" i="28" s="1"/>
  <c r="E30" i="26"/>
  <c r="E30" i="28" s="1"/>
  <c r="D30" i="26"/>
  <c r="F30" i="28" s="1"/>
  <c r="C30" i="26"/>
  <c r="G30" i="28" s="1"/>
  <c r="B30" i="26"/>
  <c r="H30" i="28" s="1"/>
  <c r="A30" i="26"/>
  <c r="I30" i="28" s="1"/>
  <c r="F29" i="26"/>
  <c r="F29" i="27" s="1"/>
  <c r="E29" i="26"/>
  <c r="E29" i="30" s="1"/>
  <c r="O29" i="30" s="1"/>
  <c r="D29" i="26"/>
  <c r="D29" i="27" s="1"/>
  <c r="C29" i="26"/>
  <c r="G29" i="28" s="1"/>
  <c r="B29" i="26"/>
  <c r="B29" i="27" s="1"/>
  <c r="A29" i="26"/>
  <c r="I29" i="30" s="1"/>
  <c r="S29" i="30" s="1"/>
  <c r="F27" i="26"/>
  <c r="D27" i="28" s="1"/>
  <c r="E27" i="26"/>
  <c r="E27" i="27" s="1"/>
  <c r="D27" i="26"/>
  <c r="F27" i="28" s="1"/>
  <c r="C27" i="26"/>
  <c r="G27" i="28" s="1"/>
  <c r="B27" i="26"/>
  <c r="H27" i="28" s="1"/>
  <c r="A27" i="26"/>
  <c r="I27" i="28" s="1"/>
  <c r="F26" i="26"/>
  <c r="D26" i="30" s="1"/>
  <c r="N26" i="30" s="1"/>
  <c r="E26" i="26"/>
  <c r="E26" i="27" s="1"/>
  <c r="D26" i="26"/>
  <c r="D26" i="27" s="1"/>
  <c r="C26" i="26"/>
  <c r="C26" i="29" s="1"/>
  <c r="M26" i="29" s="1"/>
  <c r="B26" i="26"/>
  <c r="H26" i="30" s="1"/>
  <c r="R26" i="30" s="1"/>
  <c r="A26" i="26"/>
  <c r="A26" i="27" s="1"/>
  <c r="F24" i="26"/>
  <c r="D24" i="28" s="1"/>
  <c r="E24" i="26"/>
  <c r="E24" i="28" s="1"/>
  <c r="D24" i="26"/>
  <c r="F24" i="28" s="1"/>
  <c r="C24" i="26"/>
  <c r="G24" i="28" s="1"/>
  <c r="B24" i="26"/>
  <c r="H24" i="28" s="1"/>
  <c r="A24" i="26"/>
  <c r="I24" i="28" s="1"/>
  <c r="F23" i="26"/>
  <c r="D23" i="28" s="1"/>
  <c r="E23" i="26"/>
  <c r="E23" i="30" s="1"/>
  <c r="O23" i="30" s="1"/>
  <c r="D23" i="26"/>
  <c r="F23" i="28" s="1"/>
  <c r="C23" i="26"/>
  <c r="G23" i="30" s="1"/>
  <c r="Q23" i="30" s="1"/>
  <c r="B23" i="26"/>
  <c r="H23" i="28" s="1"/>
  <c r="A23" i="26"/>
  <c r="I23" i="30" s="1"/>
  <c r="S23" i="30" s="1"/>
  <c r="F21" i="26"/>
  <c r="D21" i="28" s="1"/>
  <c r="E21" i="26"/>
  <c r="E21" i="27" s="1"/>
  <c r="D21" i="26"/>
  <c r="D21" i="27" s="1"/>
  <c r="C21" i="26"/>
  <c r="G21" i="28" s="1"/>
  <c r="B21" i="26"/>
  <c r="H21" i="28" s="1"/>
  <c r="A21" i="26"/>
  <c r="I21" i="28" s="1"/>
  <c r="F20" i="26"/>
  <c r="D20" i="30" s="1"/>
  <c r="N20" i="30" s="1"/>
  <c r="E20" i="26"/>
  <c r="E20" i="29" s="1"/>
  <c r="O20" i="29" s="1"/>
  <c r="D20" i="26"/>
  <c r="F20" i="30" s="1"/>
  <c r="P20" i="30" s="1"/>
  <c r="C20" i="26"/>
  <c r="G20" i="30" s="1"/>
  <c r="Q20" i="30" s="1"/>
  <c r="B20" i="26"/>
  <c r="H20" i="30" s="1"/>
  <c r="R20" i="30" s="1"/>
  <c r="A20" i="26"/>
  <c r="A20" i="29" s="1"/>
  <c r="K20" i="29" s="1"/>
  <c r="F17" i="26"/>
  <c r="D17" i="28" s="1"/>
  <c r="E17" i="26"/>
  <c r="E17" i="28" s="1"/>
  <c r="D17" i="26"/>
  <c r="F17" i="28" s="1"/>
  <c r="C17" i="26"/>
  <c r="G17" i="28" s="1"/>
  <c r="B17" i="26"/>
  <c r="H17" i="28" s="1"/>
  <c r="A17" i="26"/>
  <c r="I17" i="28" s="1"/>
  <c r="F16" i="26"/>
  <c r="D16" i="28" s="1"/>
  <c r="E16" i="26"/>
  <c r="E16" i="29" s="1"/>
  <c r="O16" i="29" s="1"/>
  <c r="D16" i="26"/>
  <c r="F16" i="30" s="1"/>
  <c r="P16" i="30" s="1"/>
  <c r="C16" i="26"/>
  <c r="G16" i="30" s="1"/>
  <c r="Q16" i="30" s="1"/>
  <c r="B16" i="26"/>
  <c r="H16" i="28" s="1"/>
  <c r="A16" i="26"/>
  <c r="A16" i="29" s="1"/>
  <c r="K16" i="29" s="1"/>
  <c r="F14" i="26"/>
  <c r="D14" i="28" s="1"/>
  <c r="E14" i="26"/>
  <c r="E14" i="28" s="1"/>
  <c r="D14" i="26"/>
  <c r="D14" i="27" s="1"/>
  <c r="C14" i="26"/>
  <c r="G14" i="28" s="1"/>
  <c r="B14" i="26"/>
  <c r="H14" i="28" s="1"/>
  <c r="A14" i="26"/>
  <c r="A14" i="27" s="1"/>
  <c r="F13" i="26"/>
  <c r="F13" i="29" s="1"/>
  <c r="P13" i="29" s="1"/>
  <c r="E13" i="26"/>
  <c r="E13" i="30" s="1"/>
  <c r="O13" i="30" s="1"/>
  <c r="D13" i="26"/>
  <c r="D13" i="29" s="1"/>
  <c r="N13" i="29" s="1"/>
  <c r="C13" i="26"/>
  <c r="C13" i="27" s="1"/>
  <c r="B13" i="26"/>
  <c r="B13" i="29" s="1"/>
  <c r="L13" i="29" s="1"/>
  <c r="A13" i="26"/>
  <c r="I13" i="30" s="1"/>
  <c r="S13" i="30" s="1"/>
  <c r="F11" i="26"/>
  <c r="D11" i="28" s="1"/>
  <c r="E11" i="26"/>
  <c r="E11" i="28" s="1"/>
  <c r="D11" i="26"/>
  <c r="F11" i="28" s="1"/>
  <c r="C11" i="26"/>
  <c r="G11" i="28" s="1"/>
  <c r="B11" i="26"/>
  <c r="H11" i="28" s="1"/>
  <c r="A11" i="26"/>
  <c r="I11" i="28" s="1"/>
  <c r="F10" i="26"/>
  <c r="F10" i="29" s="1"/>
  <c r="P10" i="29" s="1"/>
  <c r="E10" i="26"/>
  <c r="E10" i="30" s="1"/>
  <c r="O10" i="30" s="1"/>
  <c r="D10" i="26"/>
  <c r="F10" i="30" s="1"/>
  <c r="P10" i="30" s="1"/>
  <c r="C10" i="26"/>
  <c r="G10" i="30" s="1"/>
  <c r="Q10" i="30" s="1"/>
  <c r="B10" i="26"/>
  <c r="B10" i="29" s="1"/>
  <c r="L10" i="29" s="1"/>
  <c r="A10" i="26"/>
  <c r="I10" i="30" s="1"/>
  <c r="S10" i="30" s="1"/>
  <c r="F8" i="26"/>
  <c r="D8" i="28" s="1"/>
  <c r="E8" i="26"/>
  <c r="E8" i="28" s="1"/>
  <c r="D8" i="26"/>
  <c r="F8" i="28" s="1"/>
  <c r="C8" i="26"/>
  <c r="G8" i="28" s="1"/>
  <c r="B8" i="26"/>
  <c r="H8" i="28" s="1"/>
  <c r="A8" i="26"/>
  <c r="A8" i="27" s="1"/>
  <c r="F7" i="26"/>
  <c r="F7" i="27" s="1"/>
  <c r="E7" i="26"/>
  <c r="E7" i="30" s="1"/>
  <c r="O7" i="30" s="1"/>
  <c r="D7" i="26"/>
  <c r="F7" i="28" s="1"/>
  <c r="C7" i="26"/>
  <c r="G7" i="28" s="1"/>
  <c r="B7" i="26"/>
  <c r="B7" i="27" s="1"/>
  <c r="A7" i="26"/>
  <c r="I7" i="30" s="1"/>
  <c r="S7" i="30" s="1"/>
  <c r="A5" i="26"/>
  <c r="I5" i="28" s="1"/>
  <c r="A4" i="26"/>
  <c r="A4" i="29" s="1"/>
  <c r="K4" i="29" s="1"/>
  <c r="B5" i="26"/>
  <c r="H5" i="28" s="1"/>
  <c r="B4" i="26"/>
  <c r="H4" i="30" s="1"/>
  <c r="R4" i="30" s="1"/>
  <c r="C5" i="26"/>
  <c r="G5" i="28" s="1"/>
  <c r="C4" i="26"/>
  <c r="G4" i="30" s="1"/>
  <c r="Q4" i="30" s="1"/>
  <c r="D5" i="26"/>
  <c r="F5" i="28" s="1"/>
  <c r="D4" i="26"/>
  <c r="F4" i="28" s="1"/>
  <c r="E5" i="26"/>
  <c r="E5" i="27" s="1"/>
  <c r="E4" i="26"/>
  <c r="E4" i="28" s="1"/>
  <c r="F5" i="26"/>
  <c r="F5" i="27" s="1"/>
  <c r="F4" i="26"/>
  <c r="D4" i="28" s="1"/>
  <c r="H34" i="35" l="1"/>
  <c r="B34" i="35"/>
  <c r="E33" i="35"/>
  <c r="H32" i="35"/>
  <c r="B32" i="35"/>
  <c r="G31" i="35"/>
  <c r="A31" i="35"/>
  <c r="G29" i="35"/>
  <c r="A29" i="35"/>
  <c r="E28" i="35"/>
  <c r="D27" i="35"/>
  <c r="H26" i="35"/>
  <c r="B26" i="35"/>
  <c r="H24" i="35"/>
  <c r="B24" i="35"/>
  <c r="G23" i="35"/>
  <c r="A23" i="35"/>
  <c r="E22" i="35"/>
  <c r="D21" i="35"/>
  <c r="G17" i="35"/>
  <c r="H16" i="35"/>
  <c r="A15" i="35"/>
  <c r="B14" i="35"/>
  <c r="H12" i="35"/>
  <c r="A11" i="35"/>
  <c r="B10" i="35"/>
  <c r="G9" i="35"/>
  <c r="A7" i="35"/>
  <c r="B6" i="35"/>
  <c r="G5" i="35"/>
  <c r="H4" i="35"/>
  <c r="J31" i="34"/>
  <c r="B31" i="34"/>
  <c r="F30" i="34"/>
  <c r="J29" i="34"/>
  <c r="B29" i="34"/>
  <c r="F28" i="34"/>
  <c r="J25" i="34"/>
  <c r="B25" i="34"/>
  <c r="F24" i="34"/>
  <c r="J23" i="34"/>
  <c r="B23" i="34"/>
  <c r="F22" i="34"/>
  <c r="J19" i="34"/>
  <c r="B19" i="34"/>
  <c r="F18" i="34"/>
  <c r="J17" i="34"/>
  <c r="B17" i="34"/>
  <c r="F16" i="34"/>
  <c r="J13" i="34"/>
  <c r="B13" i="34"/>
  <c r="F12" i="34"/>
  <c r="J11" i="34"/>
  <c r="B11" i="34"/>
  <c r="F10" i="34"/>
  <c r="G34" i="35"/>
  <c r="A34" i="35"/>
  <c r="D33" i="35"/>
  <c r="G32" i="35"/>
  <c r="A32" i="35"/>
  <c r="E31" i="35"/>
  <c r="E29" i="35"/>
  <c r="D28" i="35"/>
  <c r="H27" i="35"/>
  <c r="B27" i="35"/>
  <c r="G26" i="35"/>
  <c r="A26" i="35"/>
  <c r="G24" i="35"/>
  <c r="A24" i="35"/>
  <c r="E23" i="35"/>
  <c r="D22" i="35"/>
  <c r="H21" i="35"/>
  <c r="B21" i="35"/>
  <c r="B17" i="35"/>
  <c r="G16" i="35"/>
  <c r="H15" i="35"/>
  <c r="A14" i="35"/>
  <c r="G12" i="35"/>
  <c r="H11" i="35"/>
  <c r="A10" i="35"/>
  <c r="B9" i="35"/>
  <c r="H7" i="35"/>
  <c r="A6" i="35"/>
  <c r="B5" i="35"/>
  <c r="G4" i="35"/>
  <c r="H31" i="34"/>
  <c r="L30" i="34"/>
  <c r="D30" i="34"/>
  <c r="H29" i="34"/>
  <c r="L28" i="34"/>
  <c r="D28" i="34"/>
  <c r="H25" i="34"/>
  <c r="L24" i="34"/>
  <c r="D24" i="34"/>
  <c r="H23" i="34"/>
  <c r="L22" i="34"/>
  <c r="D22" i="34"/>
  <c r="H19" i="34"/>
  <c r="L18" i="34"/>
  <c r="D18" i="34"/>
  <c r="H17" i="34"/>
  <c r="L16" i="34"/>
  <c r="D16" i="34"/>
  <c r="H13" i="34"/>
  <c r="L12" i="34"/>
  <c r="D12" i="34"/>
  <c r="H11" i="34"/>
  <c r="L10" i="34"/>
  <c r="D10" i="34"/>
  <c r="E34" i="35"/>
  <c r="H33" i="35"/>
  <c r="B33" i="35"/>
  <c r="E32" i="35"/>
  <c r="D31" i="35"/>
  <c r="D29" i="35"/>
  <c r="H28" i="35"/>
  <c r="B28" i="35"/>
  <c r="G27" i="35"/>
  <c r="A27" i="35"/>
  <c r="E26" i="35"/>
  <c r="E24" i="35"/>
  <c r="D23" i="35"/>
  <c r="H22" i="35"/>
  <c r="B22" i="35"/>
  <c r="G21" i="35"/>
  <c r="A21" i="35"/>
  <c r="A17" i="35"/>
  <c r="B16" i="35"/>
  <c r="G15" i="35"/>
  <c r="H14" i="35"/>
  <c r="B12" i="35"/>
  <c r="G11" i="35"/>
  <c r="H10" i="35"/>
  <c r="A9" i="35"/>
  <c r="G7" i="35"/>
  <c r="H6" i="35"/>
  <c r="A5" i="35"/>
  <c r="B4" i="35"/>
  <c r="D34" i="35"/>
  <c r="H31" i="35"/>
  <c r="G28" i="35"/>
  <c r="D26" i="35"/>
  <c r="B23" i="35"/>
  <c r="B15" i="35"/>
  <c r="B11" i="35"/>
  <c r="B7" i="35"/>
  <c r="A4" i="35"/>
  <c r="F31" i="34"/>
  <c r="B30" i="34"/>
  <c r="J28" i="34"/>
  <c r="F25" i="34"/>
  <c r="B24" i="34"/>
  <c r="J22" i="34"/>
  <c r="F19" i="34"/>
  <c r="B18" i="34"/>
  <c r="J16" i="34"/>
  <c r="F13" i="34"/>
  <c r="B12" i="34"/>
  <c r="J10" i="34"/>
  <c r="J7" i="34"/>
  <c r="B7" i="34"/>
  <c r="F6" i="34"/>
  <c r="J5" i="34"/>
  <c r="B5" i="34"/>
  <c r="F4" i="34"/>
  <c r="F37" i="33"/>
  <c r="H36" i="33"/>
  <c r="J35" i="33"/>
  <c r="B35" i="33"/>
  <c r="D34" i="33"/>
  <c r="F31" i="33"/>
  <c r="H30" i="33"/>
  <c r="J29" i="33"/>
  <c r="B29" i="33"/>
  <c r="D28" i="33"/>
  <c r="F25" i="33"/>
  <c r="H24" i="33"/>
  <c r="J23" i="33"/>
  <c r="B23" i="33"/>
  <c r="D22" i="33"/>
  <c r="F19" i="33"/>
  <c r="H18" i="33"/>
  <c r="J17" i="33"/>
  <c r="B17" i="33"/>
  <c r="D16" i="33"/>
  <c r="F13" i="33"/>
  <c r="H12" i="33"/>
  <c r="J11" i="33"/>
  <c r="B11" i="33"/>
  <c r="D10" i="33"/>
  <c r="F7" i="33"/>
  <c r="H6" i="33"/>
  <c r="J5" i="33"/>
  <c r="B5" i="33"/>
  <c r="D4" i="33"/>
  <c r="G33" i="35"/>
  <c r="B31" i="35"/>
  <c r="A28" i="35"/>
  <c r="G22" i="35"/>
  <c r="H17" i="35"/>
  <c r="G14" i="35"/>
  <c r="G10" i="35"/>
  <c r="G6" i="35"/>
  <c r="D31" i="34"/>
  <c r="L29" i="34"/>
  <c r="H28" i="34"/>
  <c r="D25" i="34"/>
  <c r="L23" i="34"/>
  <c r="H22" i="34"/>
  <c r="D19" i="34"/>
  <c r="L17" i="34"/>
  <c r="H16" i="34"/>
  <c r="D13" i="34"/>
  <c r="L11" i="34"/>
  <c r="H10" i="34"/>
  <c r="H7" i="34"/>
  <c r="L6" i="34"/>
  <c r="D6" i="34"/>
  <c r="H5" i="34"/>
  <c r="L4" i="34"/>
  <c r="D4" i="34"/>
  <c r="D37" i="33"/>
  <c r="F36" i="33"/>
  <c r="H35" i="33"/>
  <c r="J34" i="33"/>
  <c r="B34" i="33"/>
  <c r="D31" i="33"/>
  <c r="F30" i="33"/>
  <c r="H29" i="33"/>
  <c r="J28" i="33"/>
  <c r="B28" i="33"/>
  <c r="D25" i="33"/>
  <c r="F24" i="33"/>
  <c r="H23" i="33"/>
  <c r="J22" i="33"/>
  <c r="B22" i="33"/>
  <c r="D19" i="33"/>
  <c r="F18" i="33"/>
  <c r="H17" i="33"/>
  <c r="J16" i="33"/>
  <c r="B16" i="33"/>
  <c r="D13" i="33"/>
  <c r="F12" i="33"/>
  <c r="H11" i="33"/>
  <c r="J10" i="33"/>
  <c r="B10" i="33"/>
  <c r="D7" i="33"/>
  <c r="F6" i="33"/>
  <c r="H5" i="33"/>
  <c r="J4" i="33"/>
  <c r="B4" i="33"/>
  <c r="A33" i="35"/>
  <c r="H29" i="35"/>
  <c r="E27" i="35"/>
  <c r="D24" i="35"/>
  <c r="A22" i="35"/>
  <c r="H9" i="35"/>
  <c r="H5" i="35"/>
  <c r="J30" i="34"/>
  <c r="F29" i="34"/>
  <c r="B28" i="34"/>
  <c r="J24" i="34"/>
  <c r="F23" i="34"/>
  <c r="B22" i="34"/>
  <c r="J18" i="34"/>
  <c r="F17" i="34"/>
  <c r="B16" i="34"/>
  <c r="J12" i="34"/>
  <c r="F11" i="34"/>
  <c r="B10" i="34"/>
  <c r="F7" i="34"/>
  <c r="J6" i="34"/>
  <c r="B6" i="34"/>
  <c r="F5" i="34"/>
  <c r="J4" i="34"/>
  <c r="B4" i="34"/>
  <c r="D32" i="35"/>
  <c r="E21" i="35"/>
  <c r="H30" i="34"/>
  <c r="D23" i="34"/>
  <c r="L13" i="34"/>
  <c r="D7" i="34"/>
  <c r="H4" i="34"/>
  <c r="B37" i="33"/>
  <c r="F35" i="33"/>
  <c r="J31" i="33"/>
  <c r="D30" i="33"/>
  <c r="H28" i="33"/>
  <c r="B25" i="33"/>
  <c r="F23" i="33"/>
  <c r="J19" i="33"/>
  <c r="D18" i="33"/>
  <c r="H16" i="33"/>
  <c r="B13" i="33"/>
  <c r="F11" i="33"/>
  <c r="J7" i="33"/>
  <c r="D6" i="33"/>
  <c r="H4" i="33"/>
  <c r="J24" i="33"/>
  <c r="B18" i="33"/>
  <c r="J12" i="33"/>
  <c r="H7" i="33"/>
  <c r="F4" i="33"/>
  <c r="L7" i="34"/>
  <c r="B36" i="33"/>
  <c r="J30" i="33"/>
  <c r="B24" i="33"/>
  <c r="D17" i="33"/>
  <c r="B12" i="33"/>
  <c r="B29" i="35"/>
  <c r="A16" i="35"/>
  <c r="D29" i="34"/>
  <c r="L19" i="34"/>
  <c r="H12" i="34"/>
  <c r="H6" i="34"/>
  <c r="J36" i="33"/>
  <c r="D35" i="33"/>
  <c r="H31" i="33"/>
  <c r="B30" i="33"/>
  <c r="F28" i="33"/>
  <c r="D23" i="33"/>
  <c r="H19" i="33"/>
  <c r="F16" i="33"/>
  <c r="D11" i="33"/>
  <c r="B6" i="33"/>
  <c r="L31" i="34"/>
  <c r="D17" i="34"/>
  <c r="H37" i="33"/>
  <c r="F34" i="33"/>
  <c r="H25" i="33"/>
  <c r="F22" i="33"/>
  <c r="H13" i="33"/>
  <c r="J6" i="33"/>
  <c r="A12" i="35"/>
  <c r="L25" i="34"/>
  <c r="H18" i="34"/>
  <c r="D11" i="34"/>
  <c r="L5" i="34"/>
  <c r="J37" i="33"/>
  <c r="D36" i="33"/>
  <c r="H34" i="33"/>
  <c r="B31" i="33"/>
  <c r="F29" i="33"/>
  <c r="J25" i="33"/>
  <c r="D24" i="33"/>
  <c r="H22" i="33"/>
  <c r="B19" i="33"/>
  <c r="F17" i="33"/>
  <c r="J13" i="33"/>
  <c r="D12" i="33"/>
  <c r="H10" i="33"/>
  <c r="B7" i="33"/>
  <c r="F5" i="33"/>
  <c r="H23" i="35"/>
  <c r="H24" i="34"/>
  <c r="D5" i="34"/>
  <c r="D29" i="33"/>
  <c r="J18" i="33"/>
  <c r="F10" i="33"/>
  <c r="D5" i="33"/>
  <c r="D10" i="27"/>
  <c r="D6" i="31"/>
  <c r="H5" i="31"/>
  <c r="D4" i="31"/>
  <c r="H3" i="31"/>
  <c r="D42" i="31"/>
  <c r="H41" i="31"/>
  <c r="D40" i="31"/>
  <c r="H39" i="31"/>
  <c r="D36" i="31"/>
  <c r="H35" i="31"/>
  <c r="D34" i="31"/>
  <c r="H33" i="31"/>
  <c r="D30" i="31"/>
  <c r="H29" i="31"/>
  <c r="D28" i="31"/>
  <c r="H27" i="31"/>
  <c r="D24" i="31"/>
  <c r="H23" i="31"/>
  <c r="D22" i="31"/>
  <c r="H21" i="31"/>
  <c r="D18" i="31"/>
  <c r="H17" i="31"/>
  <c r="D16" i="31"/>
  <c r="H15" i="31"/>
  <c r="D12" i="31"/>
  <c r="H11" i="31"/>
  <c r="D10" i="31"/>
  <c r="H9" i="31"/>
  <c r="J6" i="31"/>
  <c r="B6" i="31"/>
  <c r="F5" i="31"/>
  <c r="J4" i="31"/>
  <c r="B4" i="31"/>
  <c r="J42" i="31"/>
  <c r="B42" i="31"/>
  <c r="F41" i="31"/>
  <c r="J40" i="31"/>
  <c r="B40" i="31"/>
  <c r="F39" i="31"/>
  <c r="J36" i="31"/>
  <c r="B36" i="31"/>
  <c r="F35" i="31"/>
  <c r="J34" i="31"/>
  <c r="B34" i="31"/>
  <c r="F33" i="31"/>
  <c r="J30" i="31"/>
  <c r="B30" i="31"/>
  <c r="F29" i="31"/>
  <c r="J28" i="31"/>
  <c r="B28" i="31"/>
  <c r="F27" i="31"/>
  <c r="J24" i="31"/>
  <c r="B24" i="31"/>
  <c r="F23" i="31"/>
  <c r="J22" i="31"/>
  <c r="B22" i="31"/>
  <c r="F21" i="31"/>
  <c r="J18" i="31"/>
  <c r="B18" i="31"/>
  <c r="F17" i="31"/>
  <c r="J16" i="31"/>
  <c r="B16" i="31"/>
  <c r="F15" i="31"/>
  <c r="J12" i="31"/>
  <c r="B12" i="31"/>
  <c r="F11" i="31"/>
  <c r="J10" i="31"/>
  <c r="B10" i="31"/>
  <c r="J5" i="31"/>
  <c r="B21" i="31"/>
  <c r="H6" i="31"/>
  <c r="D5" i="31"/>
  <c r="H42" i="31"/>
  <c r="D41" i="31"/>
  <c r="H36" i="31"/>
  <c r="D35" i="31"/>
  <c r="H30" i="31"/>
  <c r="D29" i="31"/>
  <c r="H24" i="31"/>
  <c r="D23" i="31"/>
  <c r="H18" i="31"/>
  <c r="D17" i="31"/>
  <c r="H12" i="31"/>
  <c r="D11" i="31"/>
  <c r="B9" i="31"/>
  <c r="H34" i="31"/>
  <c r="H28" i="31"/>
  <c r="H22" i="31"/>
  <c r="H16" i="31"/>
  <c r="H10" i="31"/>
  <c r="J41" i="31"/>
  <c r="J35" i="31"/>
  <c r="J29" i="31"/>
  <c r="J23" i="31"/>
  <c r="J17" i="31"/>
  <c r="J11" i="31"/>
  <c r="F6" i="31"/>
  <c r="B5" i="31"/>
  <c r="J3" i="31"/>
  <c r="F42" i="31"/>
  <c r="B41" i="31"/>
  <c r="J39" i="31"/>
  <c r="F36" i="31"/>
  <c r="B35" i="31"/>
  <c r="J33" i="31"/>
  <c r="F30" i="31"/>
  <c r="B29" i="31"/>
  <c r="J27" i="31"/>
  <c r="F24" i="31"/>
  <c r="B23" i="31"/>
  <c r="J21" i="31"/>
  <c r="F18" i="31"/>
  <c r="B17" i="31"/>
  <c r="J15" i="31"/>
  <c r="F12" i="31"/>
  <c r="B11" i="31"/>
  <c r="J9" i="31"/>
  <c r="H4" i="31"/>
  <c r="F4" i="31"/>
  <c r="F40" i="31"/>
  <c r="F34" i="31"/>
  <c r="F28" i="31"/>
  <c r="F22" i="31"/>
  <c r="B15" i="31"/>
  <c r="H40" i="31"/>
  <c r="D39" i="31"/>
  <c r="D33" i="31"/>
  <c r="D27" i="31"/>
  <c r="D21" i="31"/>
  <c r="D15" i="31"/>
  <c r="F9" i="31"/>
  <c r="B39" i="31"/>
  <c r="B33" i="31"/>
  <c r="B27" i="31"/>
  <c r="F16" i="31"/>
  <c r="F10" i="31"/>
  <c r="A29" i="27"/>
  <c r="C7" i="29"/>
  <c r="M7" i="29" s="1"/>
  <c r="F45" i="11"/>
  <c r="I45" i="11"/>
  <c r="D45" i="11"/>
  <c r="J45" i="11"/>
  <c r="H45" i="11"/>
  <c r="E45" i="11"/>
  <c r="G45" i="11"/>
  <c r="C45" i="11"/>
  <c r="F16" i="27"/>
  <c r="E20" i="27"/>
  <c r="F10" i="28"/>
  <c r="H20" i="28"/>
  <c r="H29" i="28"/>
  <c r="G32" i="28"/>
  <c r="D10" i="29"/>
  <c r="N10" i="29" s="1"/>
  <c r="I4" i="30"/>
  <c r="S4" i="30" s="1"/>
  <c r="F23" i="30"/>
  <c r="P23" i="30" s="1"/>
  <c r="B32" i="27"/>
  <c r="D20" i="28"/>
  <c r="D29" i="28"/>
  <c r="B4" i="29"/>
  <c r="L4" i="29" s="1"/>
  <c r="B16" i="29"/>
  <c r="L16" i="29" s="1"/>
  <c r="B23" i="29"/>
  <c r="L23" i="29" s="1"/>
  <c r="D7" i="27"/>
  <c r="B16" i="27"/>
  <c r="C26" i="27"/>
  <c r="E29" i="27"/>
  <c r="F32" i="27"/>
  <c r="F4" i="29"/>
  <c r="P4" i="29" s="1"/>
  <c r="C16" i="29"/>
  <c r="M16" i="29" s="1"/>
  <c r="C20" i="29"/>
  <c r="M20" i="29" s="1"/>
  <c r="F23" i="29"/>
  <c r="P23" i="29" s="1"/>
  <c r="D10" i="30"/>
  <c r="N10" i="30" s="1"/>
  <c r="D13" i="30"/>
  <c r="N13" i="30" s="1"/>
  <c r="D16" i="30"/>
  <c r="N16" i="30" s="1"/>
  <c r="D29" i="30"/>
  <c r="N29" i="30" s="1"/>
  <c r="G32" i="30"/>
  <c r="Q32" i="30" s="1"/>
  <c r="F20" i="27"/>
  <c r="C16" i="27"/>
  <c r="B20" i="27"/>
  <c r="H4" i="28"/>
  <c r="F13" i="28"/>
  <c r="F16" i="29"/>
  <c r="P16" i="29" s="1"/>
  <c r="D29" i="29"/>
  <c r="N29" i="29" s="1"/>
  <c r="E4" i="30"/>
  <c r="O4" i="30" s="1"/>
  <c r="G7" i="30"/>
  <c r="Q7" i="30" s="1"/>
  <c r="H10" i="30"/>
  <c r="R10" i="30" s="1"/>
  <c r="H13" i="30"/>
  <c r="R13" i="30" s="1"/>
  <c r="H16" i="30"/>
  <c r="R16" i="30" s="1"/>
  <c r="F26" i="30"/>
  <c r="P26" i="30" s="1"/>
  <c r="H29" i="30"/>
  <c r="R29" i="30" s="1"/>
  <c r="D27" i="27"/>
  <c r="A8" i="29"/>
  <c r="K8" i="29" s="1"/>
  <c r="E17" i="29"/>
  <c r="O17" i="29" s="1"/>
  <c r="A21" i="29"/>
  <c r="K21" i="29" s="1"/>
  <c r="F30" i="30"/>
  <c r="P30" i="30" s="1"/>
  <c r="E33" i="30"/>
  <c r="O33" i="30" s="1"/>
  <c r="D17" i="29"/>
  <c r="N17" i="29" s="1"/>
  <c r="G5" i="30"/>
  <c r="Q5" i="30" s="1"/>
  <c r="E8" i="30"/>
  <c r="O8" i="30" s="1"/>
  <c r="F17" i="30"/>
  <c r="P17" i="30" s="1"/>
  <c r="H27" i="30"/>
  <c r="R27" i="30" s="1"/>
  <c r="B30" i="29"/>
  <c r="L30" i="29" s="1"/>
  <c r="E8" i="29"/>
  <c r="O8" i="29" s="1"/>
  <c r="B11" i="29"/>
  <c r="L11" i="29" s="1"/>
  <c r="E21" i="29"/>
  <c r="O21" i="29" s="1"/>
  <c r="F30" i="29"/>
  <c r="P30" i="29" s="1"/>
  <c r="F11" i="30"/>
  <c r="P11" i="30" s="1"/>
  <c r="D24" i="30"/>
  <c r="N24" i="30" s="1"/>
  <c r="I33" i="30"/>
  <c r="S33" i="30" s="1"/>
  <c r="I8" i="30"/>
  <c r="S8" i="30" s="1"/>
  <c r="F11" i="29"/>
  <c r="P11" i="29" s="1"/>
  <c r="A17" i="29"/>
  <c r="K17" i="29" s="1"/>
  <c r="D24" i="29"/>
  <c r="N24" i="29" s="1"/>
  <c r="F14" i="30"/>
  <c r="P14" i="30" s="1"/>
  <c r="H24" i="30"/>
  <c r="R24" i="30" s="1"/>
  <c r="D27" i="30"/>
  <c r="N27" i="30" s="1"/>
  <c r="B33" i="29"/>
  <c r="L33" i="29" s="1"/>
  <c r="A32" i="27"/>
  <c r="E32" i="27"/>
  <c r="H32" i="28"/>
  <c r="D32" i="28"/>
  <c r="C32" i="29"/>
  <c r="M32" i="29" s="1"/>
  <c r="A33" i="29"/>
  <c r="K33" i="29" s="1"/>
  <c r="E33" i="29"/>
  <c r="O33" i="29" s="1"/>
  <c r="F32" i="30"/>
  <c r="P32" i="30" s="1"/>
  <c r="D33" i="30"/>
  <c r="N33" i="30" s="1"/>
  <c r="H33" i="30"/>
  <c r="R33" i="30" s="1"/>
  <c r="F33" i="29"/>
  <c r="P33" i="29" s="1"/>
  <c r="F32" i="28"/>
  <c r="A32" i="29"/>
  <c r="K32" i="29" s="1"/>
  <c r="E32" i="29"/>
  <c r="O32" i="29" s="1"/>
  <c r="C33" i="29"/>
  <c r="M33" i="29" s="1"/>
  <c r="D32" i="30"/>
  <c r="N32" i="30" s="1"/>
  <c r="H32" i="30"/>
  <c r="R32" i="30" s="1"/>
  <c r="F33" i="30"/>
  <c r="P33" i="30" s="1"/>
  <c r="D32" i="29"/>
  <c r="N32" i="29" s="1"/>
  <c r="I32" i="28"/>
  <c r="E32" i="28"/>
  <c r="D33" i="29"/>
  <c r="N33" i="29" s="1"/>
  <c r="G33" i="30"/>
  <c r="Q33" i="30" s="1"/>
  <c r="C29" i="27"/>
  <c r="F29" i="28"/>
  <c r="B29" i="29"/>
  <c r="L29" i="29" s="1"/>
  <c r="F29" i="29"/>
  <c r="P29" i="29" s="1"/>
  <c r="D30" i="29"/>
  <c r="N30" i="29" s="1"/>
  <c r="F29" i="30"/>
  <c r="P29" i="30" s="1"/>
  <c r="D30" i="30"/>
  <c r="N30" i="30" s="1"/>
  <c r="H30" i="30"/>
  <c r="R30" i="30" s="1"/>
  <c r="I29" i="28"/>
  <c r="E29" i="28"/>
  <c r="C29" i="29"/>
  <c r="M29" i="29" s="1"/>
  <c r="A30" i="29"/>
  <c r="K30" i="29" s="1"/>
  <c r="E30" i="29"/>
  <c r="O30" i="29" s="1"/>
  <c r="G29" i="30"/>
  <c r="Q29" i="30" s="1"/>
  <c r="E30" i="30"/>
  <c r="O30" i="30" s="1"/>
  <c r="I30" i="30"/>
  <c r="S30" i="30" s="1"/>
  <c r="A29" i="29"/>
  <c r="K29" i="29" s="1"/>
  <c r="E29" i="29"/>
  <c r="O29" i="29" s="1"/>
  <c r="C30" i="29"/>
  <c r="M30" i="29" s="1"/>
  <c r="G30" i="30"/>
  <c r="Q30" i="30" s="1"/>
  <c r="A26" i="29"/>
  <c r="K26" i="29" s="1"/>
  <c r="B26" i="27"/>
  <c r="F26" i="27"/>
  <c r="F26" i="28"/>
  <c r="D26" i="29"/>
  <c r="N26" i="29" s="1"/>
  <c r="B27" i="29"/>
  <c r="L27" i="29" s="1"/>
  <c r="F27" i="29"/>
  <c r="P27" i="29" s="1"/>
  <c r="E26" i="30"/>
  <c r="O26" i="30" s="1"/>
  <c r="I26" i="30"/>
  <c r="S26" i="30" s="1"/>
  <c r="G27" i="30"/>
  <c r="Q27" i="30" s="1"/>
  <c r="E26" i="28"/>
  <c r="C27" i="29"/>
  <c r="M27" i="29" s="1"/>
  <c r="H26" i="28"/>
  <c r="D26" i="28"/>
  <c r="B26" i="29"/>
  <c r="L26" i="29" s="1"/>
  <c r="F26" i="29"/>
  <c r="P26" i="29" s="1"/>
  <c r="D27" i="29"/>
  <c r="N27" i="29" s="1"/>
  <c r="G26" i="30"/>
  <c r="Q26" i="30" s="1"/>
  <c r="E27" i="30"/>
  <c r="O27" i="30" s="1"/>
  <c r="I27" i="30"/>
  <c r="S27" i="30" s="1"/>
  <c r="I26" i="28"/>
  <c r="E26" i="29"/>
  <c r="O26" i="29" s="1"/>
  <c r="G26" i="28"/>
  <c r="A27" i="29"/>
  <c r="K27" i="29" s="1"/>
  <c r="E27" i="29"/>
  <c r="O27" i="29" s="1"/>
  <c r="F27" i="30"/>
  <c r="P27" i="30" s="1"/>
  <c r="A23" i="27"/>
  <c r="E23" i="28"/>
  <c r="C23" i="27"/>
  <c r="G23" i="28"/>
  <c r="D23" i="29"/>
  <c r="N23" i="29" s="1"/>
  <c r="B24" i="29"/>
  <c r="L24" i="29" s="1"/>
  <c r="F24" i="29"/>
  <c r="P24" i="29" s="1"/>
  <c r="D23" i="30"/>
  <c r="N23" i="30" s="1"/>
  <c r="H23" i="30"/>
  <c r="R23" i="30" s="1"/>
  <c r="F24" i="30"/>
  <c r="P24" i="30" s="1"/>
  <c r="E23" i="27"/>
  <c r="I23" i="28"/>
  <c r="D23" i="27"/>
  <c r="A23" i="29"/>
  <c r="K23" i="29" s="1"/>
  <c r="E23" i="29"/>
  <c r="O23" i="29" s="1"/>
  <c r="C24" i="29"/>
  <c r="M24" i="29" s="1"/>
  <c r="G24" i="30"/>
  <c r="Q24" i="30" s="1"/>
  <c r="B23" i="27"/>
  <c r="F23" i="27"/>
  <c r="C23" i="29"/>
  <c r="M23" i="29" s="1"/>
  <c r="A24" i="29"/>
  <c r="K24" i="29" s="1"/>
  <c r="E24" i="29"/>
  <c r="O24" i="29" s="1"/>
  <c r="E24" i="30"/>
  <c r="O24" i="30" s="1"/>
  <c r="I24" i="30"/>
  <c r="S24" i="30" s="1"/>
  <c r="A20" i="27"/>
  <c r="B21" i="29"/>
  <c r="L21" i="29" s="1"/>
  <c r="D21" i="30"/>
  <c r="N21" i="30" s="1"/>
  <c r="D20" i="27"/>
  <c r="F20" i="28"/>
  <c r="B20" i="29"/>
  <c r="L20" i="29" s="1"/>
  <c r="F20" i="29"/>
  <c r="P20" i="29" s="1"/>
  <c r="D21" i="29"/>
  <c r="N21" i="29" s="1"/>
  <c r="F21" i="30"/>
  <c r="P21" i="30" s="1"/>
  <c r="I20" i="28"/>
  <c r="E20" i="28"/>
  <c r="E20" i="30"/>
  <c r="O20" i="30" s="1"/>
  <c r="I20" i="30"/>
  <c r="S20" i="30" s="1"/>
  <c r="G21" i="30"/>
  <c r="Q21" i="30" s="1"/>
  <c r="D20" i="29"/>
  <c r="N20" i="29" s="1"/>
  <c r="F21" i="29"/>
  <c r="P21" i="29" s="1"/>
  <c r="H21" i="30"/>
  <c r="R21" i="30" s="1"/>
  <c r="C20" i="27"/>
  <c r="G20" i="28"/>
  <c r="C21" i="29"/>
  <c r="M21" i="29" s="1"/>
  <c r="E21" i="30"/>
  <c r="O21" i="30" s="1"/>
  <c r="I21" i="30"/>
  <c r="S21" i="30" s="1"/>
  <c r="F16" i="28"/>
  <c r="D16" i="27"/>
  <c r="D16" i="29"/>
  <c r="N16" i="29" s="1"/>
  <c r="B17" i="29"/>
  <c r="L17" i="29" s="1"/>
  <c r="F17" i="29"/>
  <c r="P17" i="29" s="1"/>
  <c r="D17" i="30"/>
  <c r="N17" i="30" s="1"/>
  <c r="H17" i="30"/>
  <c r="R17" i="30" s="1"/>
  <c r="I16" i="28"/>
  <c r="E16" i="28"/>
  <c r="E16" i="30"/>
  <c r="O16" i="30" s="1"/>
  <c r="I16" i="30"/>
  <c r="S16" i="30" s="1"/>
  <c r="G17" i="30"/>
  <c r="Q17" i="30" s="1"/>
  <c r="A16" i="27"/>
  <c r="E16" i="27"/>
  <c r="G16" i="28"/>
  <c r="C17" i="29"/>
  <c r="M17" i="29" s="1"/>
  <c r="E17" i="30"/>
  <c r="O17" i="30" s="1"/>
  <c r="I17" i="30"/>
  <c r="S17" i="30" s="1"/>
  <c r="A14" i="29"/>
  <c r="K14" i="29" s="1"/>
  <c r="A13" i="27"/>
  <c r="E13" i="27"/>
  <c r="H13" i="28"/>
  <c r="D13" i="28"/>
  <c r="A13" i="29"/>
  <c r="K13" i="29" s="1"/>
  <c r="E13" i="29"/>
  <c r="O13" i="29" s="1"/>
  <c r="C14" i="29"/>
  <c r="M14" i="29" s="1"/>
  <c r="F13" i="30"/>
  <c r="P13" i="30" s="1"/>
  <c r="D14" i="30"/>
  <c r="N14" i="30" s="1"/>
  <c r="H14" i="30"/>
  <c r="R14" i="30" s="1"/>
  <c r="C13" i="29"/>
  <c r="M13" i="29" s="1"/>
  <c r="B13" i="27"/>
  <c r="F13" i="27"/>
  <c r="G13" i="28"/>
  <c r="F14" i="28"/>
  <c r="D14" i="29"/>
  <c r="N14" i="29" s="1"/>
  <c r="G13" i="30"/>
  <c r="Q13" i="30" s="1"/>
  <c r="E14" i="30"/>
  <c r="O14" i="30" s="1"/>
  <c r="I14" i="30"/>
  <c r="S14" i="30" s="1"/>
  <c r="E14" i="29"/>
  <c r="O14" i="29" s="1"/>
  <c r="D13" i="27"/>
  <c r="I13" i="28"/>
  <c r="E13" i="28"/>
  <c r="B14" i="29"/>
  <c r="L14" i="29" s="1"/>
  <c r="F14" i="29"/>
  <c r="P14" i="29" s="1"/>
  <c r="G14" i="30"/>
  <c r="Q14" i="30" s="1"/>
  <c r="A10" i="27"/>
  <c r="E10" i="27"/>
  <c r="I10" i="28"/>
  <c r="E10" i="28"/>
  <c r="A10" i="29"/>
  <c r="K10" i="29" s="1"/>
  <c r="E10" i="29"/>
  <c r="O10" i="29" s="1"/>
  <c r="C11" i="29"/>
  <c r="M11" i="29" s="1"/>
  <c r="G11" i="30"/>
  <c r="Q11" i="30" s="1"/>
  <c r="B10" i="27"/>
  <c r="F10" i="27"/>
  <c r="H10" i="28"/>
  <c r="D10" i="28"/>
  <c r="D11" i="29"/>
  <c r="N11" i="29" s="1"/>
  <c r="D11" i="30"/>
  <c r="N11" i="30" s="1"/>
  <c r="H11" i="30"/>
  <c r="R11" i="30" s="1"/>
  <c r="C10" i="27"/>
  <c r="G10" i="28"/>
  <c r="C10" i="29"/>
  <c r="M10" i="29" s="1"/>
  <c r="A11" i="29"/>
  <c r="K11" i="29" s="1"/>
  <c r="E11" i="29"/>
  <c r="O11" i="29" s="1"/>
  <c r="E11" i="30"/>
  <c r="O11" i="30" s="1"/>
  <c r="I11" i="30"/>
  <c r="S11" i="30" s="1"/>
  <c r="D7" i="28"/>
  <c r="C7" i="27"/>
  <c r="I7" i="28"/>
  <c r="E7" i="28"/>
  <c r="B7" i="29"/>
  <c r="L7" i="29" s="1"/>
  <c r="F7" i="29"/>
  <c r="P7" i="29" s="1"/>
  <c r="D8" i="29"/>
  <c r="N8" i="29" s="1"/>
  <c r="F7" i="30"/>
  <c r="P7" i="30" s="1"/>
  <c r="D8" i="30"/>
  <c r="N8" i="30" s="1"/>
  <c r="H8" i="30"/>
  <c r="R8" i="30" s="1"/>
  <c r="A7" i="27"/>
  <c r="E7" i="27"/>
  <c r="D7" i="29"/>
  <c r="N7" i="29" s="1"/>
  <c r="B8" i="29"/>
  <c r="L8" i="29" s="1"/>
  <c r="F8" i="29"/>
  <c r="P8" i="29" s="1"/>
  <c r="D7" i="30"/>
  <c r="N7" i="30" s="1"/>
  <c r="H7" i="30"/>
  <c r="R7" i="30" s="1"/>
  <c r="F8" i="30"/>
  <c r="P8" i="30" s="1"/>
  <c r="H7" i="28"/>
  <c r="A7" i="29"/>
  <c r="K7" i="29" s="1"/>
  <c r="E7" i="29"/>
  <c r="O7" i="29" s="1"/>
  <c r="C8" i="29"/>
  <c r="M8" i="29" s="1"/>
  <c r="G8" i="30"/>
  <c r="Q8" i="30" s="1"/>
  <c r="D5" i="29"/>
  <c r="N5" i="29" s="1"/>
  <c r="A4" i="27"/>
  <c r="G4" i="28"/>
  <c r="C4" i="29"/>
  <c r="M4" i="29" s="1"/>
  <c r="A5" i="29"/>
  <c r="K5" i="29" s="1"/>
  <c r="E5" i="29"/>
  <c r="O5" i="29" s="1"/>
  <c r="F4" i="30"/>
  <c r="P4" i="30" s="1"/>
  <c r="D5" i="30"/>
  <c r="N5" i="30" s="1"/>
  <c r="H5" i="30"/>
  <c r="R5" i="30" s="1"/>
  <c r="C4" i="27"/>
  <c r="D4" i="29"/>
  <c r="N4" i="29" s="1"/>
  <c r="B5" i="29"/>
  <c r="L5" i="29" s="1"/>
  <c r="F5" i="29"/>
  <c r="P5" i="29" s="1"/>
  <c r="E5" i="30"/>
  <c r="O5" i="30" s="1"/>
  <c r="I5" i="30"/>
  <c r="S5" i="30" s="1"/>
  <c r="B4" i="27"/>
  <c r="I4" i="28"/>
  <c r="E4" i="29"/>
  <c r="O4" i="29" s="1"/>
  <c r="C5" i="29"/>
  <c r="M5" i="29" s="1"/>
  <c r="D4" i="30"/>
  <c r="N4" i="30" s="1"/>
  <c r="F5" i="30"/>
  <c r="P5" i="30" s="1"/>
  <c r="I8" i="28"/>
  <c r="B5" i="27"/>
  <c r="D8" i="27"/>
  <c r="E14" i="27"/>
  <c r="A27" i="27"/>
  <c r="D33" i="27"/>
  <c r="I14" i="28"/>
  <c r="F21" i="28"/>
  <c r="E27" i="28"/>
  <c r="E33" i="27"/>
  <c r="E8" i="27"/>
  <c r="A21" i="27"/>
  <c r="E21" i="28"/>
  <c r="I33" i="28"/>
  <c r="F4" i="27"/>
  <c r="C5" i="27"/>
  <c r="B11" i="27"/>
  <c r="F11" i="27"/>
  <c r="B17" i="27"/>
  <c r="F17" i="27"/>
  <c r="B24" i="27"/>
  <c r="F24" i="27"/>
  <c r="B30" i="27"/>
  <c r="F30" i="27"/>
  <c r="C11" i="27"/>
  <c r="C17" i="27"/>
  <c r="C24" i="27"/>
  <c r="C30" i="27"/>
  <c r="A5" i="27"/>
  <c r="B8" i="27"/>
  <c r="F8" i="27"/>
  <c r="D11" i="27"/>
  <c r="B14" i="27"/>
  <c r="F14" i="27"/>
  <c r="D17" i="27"/>
  <c r="B21" i="27"/>
  <c r="F21" i="27"/>
  <c r="D24" i="27"/>
  <c r="B27" i="27"/>
  <c r="F27" i="27"/>
  <c r="D30" i="27"/>
  <c r="B33" i="27"/>
  <c r="F33" i="27"/>
  <c r="D5" i="27"/>
  <c r="C8" i="27"/>
  <c r="A11" i="27"/>
  <c r="E11" i="27"/>
  <c r="C14" i="27"/>
  <c r="A17" i="27"/>
  <c r="E17" i="27"/>
  <c r="C21" i="27"/>
  <c r="A24" i="27"/>
  <c r="E24" i="27"/>
  <c r="C27" i="27"/>
  <c r="A30" i="27"/>
  <c r="E30" i="27"/>
  <c r="C33" i="27"/>
  <c r="D4" i="27"/>
  <c r="D5" i="28"/>
  <c r="E4" i="27"/>
  <c r="E5" i="28"/>
  <c r="A1" i="26" l="1"/>
  <c r="E22" i="25" l="1"/>
  <c r="D22" i="25"/>
  <c r="E21" i="25"/>
  <c r="D21" i="25"/>
  <c r="E20" i="25"/>
  <c r="D20" i="25"/>
  <c r="E19" i="25"/>
  <c r="D19" i="25"/>
  <c r="E18" i="25"/>
  <c r="D18" i="25"/>
  <c r="E17" i="25"/>
  <c r="D17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" i="25"/>
  <c r="D4" i="14" l="1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D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D6" i="14"/>
  <c r="F6" i="14"/>
  <c r="G6" i="14"/>
  <c r="H6" i="14"/>
  <c r="I6" i="14"/>
  <c r="J6" i="14"/>
  <c r="K6" i="14"/>
  <c r="L6" i="14"/>
  <c r="M6" i="14"/>
  <c r="N6" i="14"/>
  <c r="O6" i="14"/>
  <c r="P6" i="14"/>
  <c r="E6" i="14"/>
  <c r="Q6" i="14"/>
  <c r="R6" i="14"/>
  <c r="S6" i="14"/>
  <c r="T6" i="14"/>
  <c r="U6" i="14"/>
  <c r="V6" i="14"/>
  <c r="W6" i="14"/>
  <c r="X6" i="14"/>
  <c r="Y6" i="14"/>
  <c r="Z6" i="14"/>
  <c r="D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C8" i="14"/>
  <c r="D8" i="14"/>
  <c r="F8" i="14"/>
  <c r="G8" i="14"/>
  <c r="H8" i="14"/>
  <c r="I8" i="14"/>
  <c r="J8" i="14"/>
  <c r="K8" i="14"/>
  <c r="L8" i="14"/>
  <c r="M8" i="14"/>
  <c r="N8" i="14"/>
  <c r="O8" i="14"/>
  <c r="P8" i="14"/>
  <c r="E8" i="14"/>
  <c r="Q8" i="14"/>
  <c r="R8" i="14"/>
  <c r="S8" i="14"/>
  <c r="T8" i="14"/>
  <c r="U8" i="14"/>
  <c r="V8" i="14"/>
  <c r="W8" i="14"/>
  <c r="X8" i="14"/>
  <c r="Y8" i="14"/>
  <c r="Z8" i="14"/>
  <c r="C9" i="14"/>
  <c r="D9" i="14"/>
  <c r="F9" i="14"/>
  <c r="G9" i="14"/>
  <c r="H9" i="14"/>
  <c r="I9" i="14"/>
  <c r="J9" i="14"/>
  <c r="K9" i="14"/>
  <c r="L9" i="14"/>
  <c r="M9" i="14"/>
  <c r="N9" i="14"/>
  <c r="O9" i="14"/>
  <c r="P9" i="14"/>
  <c r="E9" i="14"/>
  <c r="Q9" i="14"/>
  <c r="R9" i="14"/>
  <c r="S9" i="14"/>
  <c r="T9" i="14"/>
  <c r="U9" i="14"/>
  <c r="V9" i="14"/>
  <c r="W9" i="14"/>
  <c r="X9" i="14"/>
  <c r="Y9" i="14"/>
  <c r="Z9" i="14"/>
  <c r="C10" i="14"/>
  <c r="D10" i="14"/>
  <c r="F10" i="14"/>
  <c r="G10" i="14"/>
  <c r="H10" i="14"/>
  <c r="I10" i="14"/>
  <c r="J10" i="14"/>
  <c r="K10" i="14"/>
  <c r="L10" i="14"/>
  <c r="M10" i="14"/>
  <c r="N10" i="14"/>
  <c r="O10" i="14"/>
  <c r="P10" i="14"/>
  <c r="E10" i="14"/>
  <c r="Q10" i="14"/>
  <c r="R10" i="14"/>
  <c r="S10" i="14"/>
  <c r="T10" i="14"/>
  <c r="U10" i="14"/>
  <c r="V10" i="14"/>
  <c r="W10" i="14"/>
  <c r="X10" i="14"/>
  <c r="Y10" i="14"/>
  <c r="Z10" i="14"/>
  <c r="C11" i="14"/>
  <c r="D11" i="14"/>
  <c r="F11" i="14"/>
  <c r="G11" i="14"/>
  <c r="H11" i="14"/>
  <c r="I11" i="14"/>
  <c r="J11" i="14"/>
  <c r="K11" i="14"/>
  <c r="L11" i="14"/>
  <c r="M11" i="14"/>
  <c r="N11" i="14"/>
  <c r="O11" i="14"/>
  <c r="P11" i="14"/>
  <c r="E11" i="14"/>
  <c r="Q11" i="14"/>
  <c r="R11" i="14"/>
  <c r="S11" i="14"/>
  <c r="T11" i="14"/>
  <c r="U11" i="14"/>
  <c r="V11" i="14"/>
  <c r="W11" i="14"/>
  <c r="X11" i="14"/>
  <c r="Y11" i="14"/>
  <c r="Z11" i="14"/>
  <c r="C12" i="14"/>
  <c r="D12" i="14"/>
  <c r="F12" i="14"/>
  <c r="G12" i="14"/>
  <c r="H12" i="14"/>
  <c r="I12" i="14"/>
  <c r="J12" i="14"/>
  <c r="K12" i="14"/>
  <c r="L12" i="14"/>
  <c r="M12" i="14"/>
  <c r="N12" i="14"/>
  <c r="O12" i="14"/>
  <c r="P12" i="14"/>
  <c r="E12" i="14"/>
  <c r="Q12" i="14"/>
  <c r="R12" i="14"/>
  <c r="S12" i="14"/>
  <c r="T12" i="14"/>
  <c r="U12" i="14"/>
  <c r="V12" i="14"/>
  <c r="W12" i="14"/>
  <c r="X12" i="14"/>
  <c r="Y12" i="14"/>
  <c r="Z12" i="14"/>
  <c r="C13" i="14"/>
  <c r="D13" i="14"/>
  <c r="F13" i="14"/>
  <c r="G13" i="14"/>
  <c r="H13" i="14"/>
  <c r="I13" i="14"/>
  <c r="J13" i="14"/>
  <c r="K13" i="14"/>
  <c r="L13" i="14"/>
  <c r="M13" i="14"/>
  <c r="N13" i="14"/>
  <c r="O13" i="14"/>
  <c r="P13" i="14"/>
  <c r="E13" i="14"/>
  <c r="Q13" i="14"/>
  <c r="R13" i="14"/>
  <c r="S13" i="14"/>
  <c r="T13" i="14"/>
  <c r="U13" i="14"/>
  <c r="V13" i="14"/>
  <c r="W13" i="14"/>
  <c r="X13" i="14"/>
  <c r="Y13" i="14"/>
  <c r="Z13" i="14"/>
  <c r="C14" i="14"/>
  <c r="D14" i="14"/>
  <c r="F14" i="14"/>
  <c r="G14" i="14"/>
  <c r="H14" i="14"/>
  <c r="I14" i="14"/>
  <c r="J14" i="14"/>
  <c r="K14" i="14"/>
  <c r="L14" i="14"/>
  <c r="M14" i="14"/>
  <c r="N14" i="14"/>
  <c r="O14" i="14"/>
  <c r="P14" i="14"/>
  <c r="E14" i="14"/>
  <c r="Q14" i="14"/>
  <c r="R14" i="14"/>
  <c r="S14" i="14"/>
  <c r="T14" i="14"/>
  <c r="U14" i="14"/>
  <c r="V14" i="14"/>
  <c r="W14" i="14"/>
  <c r="X14" i="14"/>
  <c r="Y14" i="14"/>
  <c r="Z14" i="14"/>
  <c r="C15" i="14"/>
  <c r="D15" i="14"/>
  <c r="F15" i="14"/>
  <c r="G15" i="14"/>
  <c r="H15" i="14"/>
  <c r="I15" i="14"/>
  <c r="J15" i="14"/>
  <c r="K15" i="14"/>
  <c r="L15" i="14"/>
  <c r="M15" i="14"/>
  <c r="N15" i="14"/>
  <c r="O15" i="14"/>
  <c r="P15" i="14"/>
  <c r="E15" i="14"/>
  <c r="Q15" i="14"/>
  <c r="R15" i="14"/>
  <c r="S15" i="14"/>
  <c r="T15" i="14"/>
  <c r="U15" i="14"/>
  <c r="V15" i="14"/>
  <c r="W15" i="14"/>
  <c r="X15" i="14"/>
  <c r="Y15" i="14"/>
  <c r="Z15" i="14"/>
  <c r="C16" i="14"/>
  <c r="D16" i="14"/>
  <c r="F16" i="14"/>
  <c r="G16" i="14"/>
  <c r="H16" i="14"/>
  <c r="I16" i="14"/>
  <c r="J16" i="14"/>
  <c r="K16" i="14"/>
  <c r="L16" i="14"/>
  <c r="M16" i="14"/>
  <c r="N16" i="14"/>
  <c r="O16" i="14"/>
  <c r="P16" i="14"/>
  <c r="E16" i="14"/>
  <c r="Q16" i="14"/>
  <c r="R16" i="14"/>
  <c r="S16" i="14"/>
  <c r="T16" i="14"/>
  <c r="U16" i="14"/>
  <c r="V16" i="14"/>
  <c r="W16" i="14"/>
  <c r="X16" i="14"/>
  <c r="Y16" i="14"/>
  <c r="Z16" i="14"/>
  <c r="C17" i="14"/>
  <c r="D17" i="14"/>
  <c r="F17" i="14"/>
  <c r="G17" i="14"/>
  <c r="H17" i="14"/>
  <c r="I17" i="14"/>
  <c r="K17" i="14"/>
  <c r="L17" i="14"/>
  <c r="M17" i="14"/>
  <c r="N17" i="14"/>
  <c r="O17" i="14"/>
  <c r="P17" i="14"/>
  <c r="E17" i="14"/>
  <c r="Q17" i="14"/>
  <c r="R17" i="14"/>
  <c r="S17" i="14"/>
  <c r="T17" i="14"/>
  <c r="U17" i="14"/>
  <c r="V17" i="14"/>
  <c r="W17" i="14"/>
  <c r="X17" i="14"/>
  <c r="Y17" i="14"/>
  <c r="Z17" i="14"/>
  <c r="C18" i="14"/>
  <c r="D18" i="14"/>
  <c r="F18" i="14"/>
  <c r="G18" i="14"/>
  <c r="H18" i="14"/>
  <c r="I18" i="14"/>
  <c r="J18" i="14"/>
  <c r="K18" i="14"/>
  <c r="L18" i="14"/>
  <c r="M18" i="14"/>
  <c r="N18" i="14"/>
  <c r="O18" i="14"/>
  <c r="P18" i="14"/>
  <c r="E18" i="14"/>
  <c r="Q18" i="14"/>
  <c r="R18" i="14"/>
  <c r="S18" i="14"/>
  <c r="T18" i="14"/>
  <c r="U18" i="14"/>
  <c r="V18" i="14"/>
  <c r="W18" i="14"/>
  <c r="X18" i="14"/>
  <c r="Y18" i="14"/>
  <c r="Z18" i="14"/>
  <c r="C19" i="14"/>
  <c r="D19" i="14"/>
  <c r="F19" i="14"/>
  <c r="G19" i="14"/>
  <c r="H19" i="14"/>
  <c r="I19" i="14"/>
  <c r="J19" i="14"/>
  <c r="K19" i="14"/>
  <c r="L19" i="14"/>
  <c r="M19" i="14"/>
  <c r="N19" i="14"/>
  <c r="O19" i="14"/>
  <c r="P19" i="14"/>
  <c r="E19" i="14"/>
  <c r="Q19" i="14"/>
  <c r="R19" i="14"/>
  <c r="S19" i="14"/>
  <c r="T19" i="14"/>
  <c r="U19" i="14"/>
  <c r="V19" i="14"/>
  <c r="W19" i="14"/>
  <c r="X19" i="14"/>
  <c r="Y19" i="14"/>
  <c r="Z19" i="14"/>
  <c r="C20" i="14"/>
  <c r="D20" i="14"/>
  <c r="F20" i="14"/>
  <c r="G20" i="14"/>
  <c r="H20" i="14"/>
  <c r="I20" i="14"/>
  <c r="J20" i="14"/>
  <c r="K20" i="14"/>
  <c r="L20" i="14"/>
  <c r="M20" i="14"/>
  <c r="N20" i="14"/>
  <c r="O20" i="14"/>
  <c r="P20" i="14"/>
  <c r="E20" i="14"/>
  <c r="Q20" i="14"/>
  <c r="R20" i="14"/>
  <c r="S20" i="14"/>
  <c r="T20" i="14"/>
  <c r="U20" i="14"/>
  <c r="V20" i="14"/>
  <c r="W20" i="14"/>
  <c r="X20" i="14"/>
  <c r="Y20" i="14"/>
  <c r="Z20" i="14"/>
  <c r="C21" i="14"/>
  <c r="D21" i="14"/>
  <c r="F21" i="14"/>
  <c r="G21" i="14"/>
  <c r="H21" i="14"/>
  <c r="I21" i="14"/>
  <c r="J21" i="14"/>
  <c r="K21" i="14"/>
  <c r="L21" i="14"/>
  <c r="M21" i="14"/>
  <c r="N21" i="14"/>
  <c r="O21" i="14"/>
  <c r="P21" i="14"/>
  <c r="E21" i="14"/>
  <c r="Q21" i="14"/>
  <c r="R21" i="14"/>
  <c r="S21" i="14"/>
  <c r="T21" i="14"/>
  <c r="U21" i="14"/>
  <c r="V21" i="14"/>
  <c r="W21" i="14"/>
  <c r="X21" i="14"/>
  <c r="Y21" i="14"/>
  <c r="Z21" i="14"/>
  <c r="C22" i="14"/>
  <c r="D22" i="14"/>
  <c r="F22" i="14"/>
  <c r="G22" i="14"/>
  <c r="H22" i="14"/>
  <c r="I22" i="14"/>
  <c r="J22" i="14"/>
  <c r="K22" i="14"/>
  <c r="L22" i="14"/>
  <c r="M22" i="14"/>
  <c r="N22" i="14"/>
  <c r="O22" i="14"/>
  <c r="P22" i="14"/>
  <c r="E22" i="14"/>
  <c r="Q22" i="14"/>
  <c r="R22" i="14"/>
  <c r="S22" i="14"/>
  <c r="T22" i="14"/>
  <c r="U22" i="14"/>
  <c r="V22" i="14"/>
  <c r="W22" i="14"/>
  <c r="X22" i="14"/>
  <c r="Y22" i="14"/>
  <c r="Z22" i="14"/>
  <c r="C23" i="14"/>
  <c r="D23" i="14"/>
  <c r="F23" i="14"/>
  <c r="G23" i="14"/>
  <c r="H23" i="14"/>
  <c r="I23" i="14"/>
  <c r="J23" i="14"/>
  <c r="K23" i="14"/>
  <c r="L23" i="14"/>
  <c r="M23" i="14"/>
  <c r="N23" i="14"/>
  <c r="O23" i="14"/>
  <c r="P23" i="14"/>
  <c r="E23" i="14"/>
  <c r="Q23" i="14"/>
  <c r="R23" i="14"/>
  <c r="S23" i="14"/>
  <c r="T23" i="14"/>
  <c r="U23" i="14"/>
  <c r="V23" i="14"/>
  <c r="W23" i="14"/>
  <c r="X23" i="14"/>
  <c r="Y23" i="14"/>
  <c r="Z23" i="14"/>
  <c r="C24" i="14"/>
  <c r="D24" i="14"/>
  <c r="F24" i="14"/>
  <c r="G24" i="14"/>
  <c r="H24" i="14"/>
  <c r="I24" i="14"/>
  <c r="J24" i="14"/>
  <c r="K24" i="14"/>
  <c r="L24" i="14"/>
  <c r="M24" i="14"/>
  <c r="N24" i="14"/>
  <c r="O24" i="14"/>
  <c r="P24" i="14"/>
  <c r="E24" i="14"/>
  <c r="Q24" i="14"/>
  <c r="R24" i="14"/>
  <c r="S24" i="14"/>
  <c r="T24" i="14"/>
  <c r="U24" i="14"/>
  <c r="V24" i="14"/>
  <c r="W24" i="14"/>
  <c r="X24" i="14"/>
  <c r="Y24" i="14"/>
  <c r="Z24" i="14"/>
  <c r="C25" i="14"/>
  <c r="D25" i="14"/>
  <c r="F25" i="14"/>
  <c r="G25" i="14"/>
  <c r="H25" i="14"/>
  <c r="I25" i="14"/>
  <c r="J25" i="14"/>
  <c r="K25" i="14"/>
  <c r="L25" i="14"/>
  <c r="M25" i="14"/>
  <c r="N25" i="14"/>
  <c r="O25" i="14"/>
  <c r="P25" i="14"/>
  <c r="E25" i="14"/>
  <c r="Q25" i="14"/>
  <c r="R25" i="14"/>
  <c r="S25" i="14"/>
  <c r="T25" i="14"/>
  <c r="U25" i="14"/>
  <c r="V25" i="14"/>
  <c r="W25" i="14"/>
  <c r="X25" i="14"/>
  <c r="Y25" i="14"/>
  <c r="Z25" i="14"/>
  <c r="C26" i="14"/>
  <c r="D26" i="14"/>
  <c r="F26" i="14"/>
  <c r="G26" i="14"/>
  <c r="H26" i="14"/>
  <c r="I26" i="14"/>
  <c r="J26" i="14"/>
  <c r="K26" i="14"/>
  <c r="L26" i="14"/>
  <c r="M26" i="14"/>
  <c r="N26" i="14"/>
  <c r="O26" i="14"/>
  <c r="P26" i="14"/>
  <c r="E26" i="14"/>
  <c r="Q26" i="14"/>
  <c r="R26" i="14"/>
  <c r="S26" i="14"/>
  <c r="T26" i="14"/>
  <c r="U26" i="14"/>
  <c r="V26" i="14"/>
  <c r="W26" i="14"/>
  <c r="X26" i="14"/>
  <c r="Y26" i="14"/>
  <c r="Z26" i="14"/>
  <c r="C27" i="14"/>
  <c r="D27" i="14"/>
  <c r="F27" i="14"/>
  <c r="G27" i="14"/>
  <c r="H27" i="14"/>
  <c r="I27" i="14"/>
  <c r="J27" i="14"/>
  <c r="K27" i="14"/>
  <c r="L27" i="14"/>
  <c r="M27" i="14"/>
  <c r="N27" i="14"/>
  <c r="O27" i="14"/>
  <c r="P27" i="14"/>
  <c r="E27" i="14"/>
  <c r="Q27" i="14"/>
  <c r="R27" i="14"/>
  <c r="S27" i="14"/>
  <c r="T27" i="14"/>
  <c r="U27" i="14"/>
  <c r="V27" i="14"/>
  <c r="W27" i="14"/>
  <c r="X27" i="14"/>
  <c r="Y27" i="14"/>
  <c r="Z27" i="14"/>
  <c r="C28" i="14"/>
  <c r="D28" i="14"/>
  <c r="F28" i="14"/>
  <c r="G28" i="14"/>
  <c r="H28" i="14"/>
  <c r="I28" i="14"/>
  <c r="J28" i="14"/>
  <c r="K28" i="14"/>
  <c r="L28" i="14"/>
  <c r="M28" i="14"/>
  <c r="N28" i="14"/>
  <c r="O28" i="14"/>
  <c r="P28" i="14"/>
  <c r="E28" i="14"/>
  <c r="Q28" i="14"/>
  <c r="R28" i="14"/>
  <c r="S28" i="14"/>
  <c r="T28" i="14"/>
  <c r="U28" i="14"/>
  <c r="V28" i="14"/>
  <c r="W28" i="14"/>
  <c r="X28" i="14"/>
  <c r="Y28" i="14"/>
  <c r="Z28" i="14"/>
  <c r="C29" i="14"/>
  <c r="D29" i="14"/>
  <c r="F29" i="14"/>
  <c r="G29" i="14"/>
  <c r="H29" i="14"/>
  <c r="I29" i="14"/>
  <c r="J29" i="14"/>
  <c r="K29" i="14"/>
  <c r="L29" i="14"/>
  <c r="M29" i="14"/>
  <c r="N29" i="14"/>
  <c r="O29" i="14"/>
  <c r="P29" i="14"/>
  <c r="E29" i="14"/>
  <c r="Q29" i="14"/>
  <c r="R29" i="14"/>
  <c r="S29" i="14"/>
  <c r="T29" i="14"/>
  <c r="U29" i="14"/>
  <c r="V29" i="14"/>
  <c r="W29" i="14"/>
  <c r="X29" i="14"/>
  <c r="Y29" i="14"/>
  <c r="Z29" i="14"/>
  <c r="C30" i="14"/>
  <c r="D30" i="14"/>
  <c r="F30" i="14"/>
  <c r="G30" i="14"/>
  <c r="H30" i="14"/>
  <c r="I30" i="14"/>
  <c r="J30" i="14"/>
  <c r="K30" i="14"/>
  <c r="L30" i="14"/>
  <c r="M30" i="14"/>
  <c r="N30" i="14"/>
  <c r="O30" i="14"/>
  <c r="P30" i="14"/>
  <c r="E30" i="14"/>
  <c r="Q30" i="14"/>
  <c r="R30" i="14"/>
  <c r="S30" i="14"/>
  <c r="T30" i="14"/>
  <c r="U30" i="14"/>
  <c r="V30" i="14"/>
  <c r="W30" i="14"/>
  <c r="X30" i="14"/>
  <c r="Y30" i="14"/>
  <c r="Z30" i="14"/>
  <c r="C31" i="14"/>
  <c r="D31" i="14"/>
  <c r="F31" i="14"/>
  <c r="G31" i="14"/>
  <c r="H31" i="14"/>
  <c r="I31" i="14"/>
  <c r="J31" i="14"/>
  <c r="K31" i="14"/>
  <c r="L31" i="14"/>
  <c r="M31" i="14"/>
  <c r="N31" i="14"/>
  <c r="O31" i="14"/>
  <c r="P31" i="14"/>
  <c r="E31" i="14"/>
  <c r="Q31" i="14"/>
  <c r="R31" i="14"/>
  <c r="S31" i="14"/>
  <c r="T31" i="14"/>
  <c r="U31" i="14"/>
  <c r="V31" i="14"/>
  <c r="W31" i="14"/>
  <c r="X31" i="14"/>
  <c r="Y31" i="14"/>
  <c r="Z31" i="14"/>
  <c r="C32" i="14"/>
  <c r="D32" i="14"/>
  <c r="F32" i="14"/>
  <c r="G32" i="14"/>
  <c r="H32" i="14"/>
  <c r="I32" i="14"/>
  <c r="J32" i="14"/>
  <c r="K32" i="14"/>
  <c r="L32" i="14"/>
  <c r="M32" i="14"/>
  <c r="N32" i="14"/>
  <c r="O32" i="14"/>
  <c r="P32" i="14"/>
  <c r="E32" i="14"/>
  <c r="Q32" i="14"/>
  <c r="R32" i="14"/>
  <c r="S32" i="14"/>
  <c r="T32" i="14"/>
  <c r="U32" i="14"/>
  <c r="V32" i="14"/>
  <c r="W32" i="14"/>
  <c r="X32" i="14"/>
  <c r="Y32" i="14"/>
  <c r="Z32" i="14"/>
  <c r="D3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T3" i="14"/>
  <c r="U3" i="14"/>
  <c r="V3" i="14"/>
  <c r="W3" i="14"/>
  <c r="X3" i="14"/>
  <c r="Y3" i="14"/>
  <c r="Z3" i="14"/>
  <c r="D4" i="17" l="1"/>
  <c r="E4" i="17"/>
  <c r="D5" i="17"/>
  <c r="E5" i="17"/>
  <c r="D6" i="17"/>
  <c r="E6" i="17"/>
  <c r="D7" i="17"/>
  <c r="E7" i="17"/>
  <c r="D8" i="17"/>
  <c r="E8" i="17"/>
  <c r="D9" i="17"/>
  <c r="E9" i="17"/>
  <c r="D10" i="17"/>
  <c r="E10" i="17"/>
  <c r="D11" i="17"/>
  <c r="E11" i="17"/>
  <c r="D12" i="17"/>
  <c r="E12" i="17"/>
  <c r="D13" i="17"/>
  <c r="E13" i="17"/>
  <c r="D14" i="17"/>
  <c r="E14" i="17"/>
  <c r="D15" i="17"/>
  <c r="E15" i="17"/>
  <c r="D16" i="17"/>
  <c r="E16" i="17"/>
  <c r="D17" i="17"/>
  <c r="E17" i="17"/>
  <c r="D18" i="17"/>
  <c r="E18" i="17"/>
  <c r="D19" i="17"/>
  <c r="E19" i="17"/>
  <c r="D20" i="17"/>
  <c r="E20" i="17"/>
  <c r="D21" i="17"/>
  <c r="E21" i="17"/>
  <c r="D22" i="17"/>
  <c r="E22" i="17"/>
  <c r="E3" i="17"/>
  <c r="D3" i="17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3" i="15"/>
  <c r="B7" i="12" l="1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J7" i="13" s="1"/>
  <c r="B22" i="12"/>
  <c r="J8" i="13" s="1"/>
  <c r="B23" i="12"/>
  <c r="J9" i="13" s="1"/>
  <c r="B24" i="12"/>
  <c r="J10" i="13" s="1"/>
  <c r="B25" i="12"/>
  <c r="J11" i="13" s="1"/>
  <c r="B26" i="12"/>
  <c r="J12" i="13" s="1"/>
  <c r="B27" i="12"/>
  <c r="J13" i="13" s="1"/>
  <c r="B28" i="12"/>
  <c r="J14" i="13" s="1"/>
  <c r="B29" i="12"/>
  <c r="J15" i="13" s="1"/>
  <c r="B30" i="12"/>
  <c r="J16" i="13" s="1"/>
  <c r="B31" i="12"/>
  <c r="J17" i="13" s="1"/>
  <c r="B32" i="12"/>
  <c r="J18" i="13" s="1"/>
  <c r="B33" i="12"/>
  <c r="J19" i="13" s="1"/>
  <c r="O19" i="13" s="1"/>
  <c r="B34" i="12"/>
  <c r="J20" i="13" s="1"/>
  <c r="O20" i="13" s="1"/>
  <c r="B35" i="12"/>
  <c r="J21" i="13" s="1"/>
  <c r="O21" i="13" s="1"/>
  <c r="B6" i="12"/>
  <c r="K21" i="13" l="1"/>
  <c r="N21" i="13" s="1"/>
  <c r="K20" i="13"/>
  <c r="N20" i="13" s="1"/>
  <c r="K19" i="13"/>
  <c r="N19" i="13" s="1"/>
  <c r="L1" i="4"/>
  <c r="H1" i="7"/>
  <c r="I1" i="22"/>
  <c r="G4" i="23"/>
  <c r="C4" i="23"/>
  <c r="D4" i="23"/>
  <c r="E4" i="23"/>
  <c r="F4" i="23"/>
  <c r="G5" i="23"/>
  <c r="C5" i="23"/>
  <c r="D5" i="23"/>
  <c r="E5" i="23"/>
  <c r="F5" i="23"/>
  <c r="G6" i="23"/>
  <c r="C6" i="23"/>
  <c r="D6" i="23"/>
  <c r="E6" i="23"/>
  <c r="F6" i="23"/>
  <c r="G7" i="23"/>
  <c r="C7" i="23"/>
  <c r="D7" i="23"/>
  <c r="E7" i="23"/>
  <c r="F7" i="23"/>
  <c r="G8" i="23"/>
  <c r="C8" i="23"/>
  <c r="D8" i="23"/>
  <c r="E8" i="23"/>
  <c r="F8" i="23"/>
  <c r="G9" i="23"/>
  <c r="C9" i="23"/>
  <c r="D9" i="23"/>
  <c r="E9" i="23"/>
  <c r="F9" i="23"/>
  <c r="G10" i="23"/>
  <c r="C10" i="23"/>
  <c r="D10" i="23"/>
  <c r="E10" i="23"/>
  <c r="F10" i="23"/>
  <c r="G11" i="23"/>
  <c r="C11" i="23"/>
  <c r="D11" i="23"/>
  <c r="E11" i="23"/>
  <c r="F11" i="23"/>
  <c r="G12" i="23"/>
  <c r="C12" i="23"/>
  <c r="D12" i="23"/>
  <c r="E12" i="23"/>
  <c r="F12" i="23"/>
  <c r="G13" i="23"/>
  <c r="C13" i="23"/>
  <c r="D13" i="23"/>
  <c r="E13" i="23"/>
  <c r="F13" i="23"/>
  <c r="G14" i="23"/>
  <c r="C14" i="23"/>
  <c r="D14" i="23"/>
  <c r="E14" i="23"/>
  <c r="F14" i="23"/>
  <c r="G15" i="23"/>
  <c r="C15" i="23"/>
  <c r="D15" i="23"/>
  <c r="E15" i="23"/>
  <c r="F15" i="23"/>
  <c r="G16" i="23"/>
  <c r="C16" i="23"/>
  <c r="D16" i="23"/>
  <c r="E16" i="23"/>
  <c r="F16" i="23"/>
  <c r="G17" i="23"/>
  <c r="C17" i="23"/>
  <c r="D17" i="23"/>
  <c r="E17" i="23"/>
  <c r="F17" i="23"/>
  <c r="G18" i="23"/>
  <c r="C18" i="23"/>
  <c r="D18" i="23"/>
  <c r="E18" i="23"/>
  <c r="F18" i="23"/>
  <c r="G19" i="23"/>
  <c r="C19" i="23"/>
  <c r="D19" i="23"/>
  <c r="E19" i="23"/>
  <c r="F19" i="23"/>
  <c r="G20" i="23"/>
  <c r="C20" i="23"/>
  <c r="D20" i="23"/>
  <c r="E20" i="23"/>
  <c r="F20" i="23"/>
  <c r="G21" i="23"/>
  <c r="C21" i="23"/>
  <c r="D21" i="23"/>
  <c r="E21" i="23"/>
  <c r="F21" i="23"/>
  <c r="G22" i="23"/>
  <c r="C22" i="23"/>
  <c r="D22" i="23"/>
  <c r="E22" i="23"/>
  <c r="F22" i="23"/>
  <c r="G23" i="23"/>
  <c r="C23" i="23"/>
  <c r="D23" i="23"/>
  <c r="E23" i="23"/>
  <c r="F23" i="23"/>
  <c r="G24" i="23"/>
  <c r="C24" i="23"/>
  <c r="D24" i="23"/>
  <c r="E24" i="23"/>
  <c r="F24" i="23"/>
  <c r="G25" i="23"/>
  <c r="C25" i="23"/>
  <c r="D25" i="23"/>
  <c r="E25" i="23"/>
  <c r="F25" i="23"/>
  <c r="G26" i="23"/>
  <c r="C26" i="23"/>
  <c r="D26" i="23"/>
  <c r="E26" i="23"/>
  <c r="F26" i="23"/>
  <c r="G27" i="23"/>
  <c r="C27" i="23"/>
  <c r="D27" i="23"/>
  <c r="E27" i="23"/>
  <c r="F27" i="23"/>
  <c r="G28" i="23"/>
  <c r="C28" i="23"/>
  <c r="D28" i="23"/>
  <c r="E28" i="23"/>
  <c r="F28" i="23"/>
  <c r="G29" i="23"/>
  <c r="C29" i="23"/>
  <c r="D29" i="23"/>
  <c r="E29" i="23"/>
  <c r="F29" i="23"/>
  <c r="G30" i="23"/>
  <c r="C30" i="23"/>
  <c r="D30" i="23"/>
  <c r="E30" i="23"/>
  <c r="F30" i="23"/>
  <c r="G31" i="23"/>
  <c r="C31" i="23"/>
  <c r="D31" i="23"/>
  <c r="E31" i="23"/>
  <c r="F31" i="23"/>
  <c r="G32" i="23"/>
  <c r="C32" i="23"/>
  <c r="D32" i="23"/>
  <c r="E32" i="23"/>
  <c r="F32" i="23"/>
  <c r="C3" i="23"/>
  <c r="D3" i="23"/>
  <c r="E3" i="23"/>
  <c r="F3" i="23"/>
  <c r="G3" i="23"/>
  <c r="A1" i="23"/>
  <c r="R2" i="14" l="1"/>
  <c r="S2" i="14"/>
  <c r="T2" i="14"/>
  <c r="U2" i="14"/>
  <c r="V2" i="14"/>
  <c r="W2" i="14"/>
  <c r="X2" i="14"/>
  <c r="Y2" i="14"/>
  <c r="Z2" i="14"/>
  <c r="Q2" i="14"/>
  <c r="H34" i="7"/>
  <c r="G34" i="7"/>
  <c r="E34" i="7"/>
  <c r="D34" i="7"/>
  <c r="B34" i="7"/>
  <c r="A34" i="7"/>
  <c r="H29" i="7"/>
  <c r="G29" i="7"/>
  <c r="E29" i="7"/>
  <c r="D29" i="7"/>
  <c r="B29" i="7"/>
  <c r="A29" i="7"/>
  <c r="H24" i="7"/>
  <c r="G24" i="7"/>
  <c r="E24" i="7"/>
  <c r="D24" i="7"/>
  <c r="B24" i="7"/>
  <c r="A24" i="7"/>
  <c r="H17" i="7"/>
  <c r="G17" i="7"/>
  <c r="E17" i="7"/>
  <c r="D17" i="7"/>
  <c r="B17" i="7"/>
  <c r="A17" i="7"/>
  <c r="H12" i="7"/>
  <c r="G12" i="7"/>
  <c r="E12" i="7"/>
  <c r="D12" i="7"/>
  <c r="B12" i="7"/>
  <c r="A12" i="7"/>
  <c r="H7" i="7"/>
  <c r="G7" i="7"/>
  <c r="E7" i="7"/>
  <c r="D7" i="7"/>
  <c r="B7" i="7"/>
  <c r="A7" i="7"/>
  <c r="L36" i="4"/>
  <c r="J36" i="4"/>
  <c r="H36" i="4"/>
  <c r="F36" i="4"/>
  <c r="D36" i="4"/>
  <c r="B36" i="4"/>
  <c r="L30" i="4"/>
  <c r="J30" i="4"/>
  <c r="H30" i="4"/>
  <c r="F30" i="4"/>
  <c r="D30" i="4"/>
  <c r="B30" i="4"/>
  <c r="L24" i="4"/>
  <c r="J24" i="4"/>
  <c r="H24" i="4"/>
  <c r="F24" i="4"/>
  <c r="D24" i="4"/>
  <c r="B24" i="4"/>
  <c r="L18" i="4"/>
  <c r="J18" i="4"/>
  <c r="H18" i="4"/>
  <c r="F18" i="4"/>
  <c r="D18" i="4"/>
  <c r="B18" i="4"/>
  <c r="L12" i="4"/>
  <c r="J12" i="4"/>
  <c r="H12" i="4"/>
  <c r="F12" i="4"/>
  <c r="D12" i="4"/>
  <c r="B12" i="4"/>
  <c r="L6" i="4"/>
  <c r="J6" i="4"/>
  <c r="H6" i="4"/>
  <c r="F6" i="4"/>
  <c r="D6" i="4"/>
  <c r="B6" i="4"/>
  <c r="K4" i="1"/>
  <c r="K5" i="1" l="1"/>
  <c r="K6" i="1"/>
  <c r="K7" i="1"/>
  <c r="A1" i="22" l="1"/>
  <c r="A1" i="5"/>
  <c r="A1" i="17"/>
  <c r="A1" i="15"/>
  <c r="H33" i="7"/>
  <c r="G33" i="7"/>
  <c r="E33" i="7"/>
  <c r="D33" i="7"/>
  <c r="B33" i="7"/>
  <c r="A33" i="7"/>
  <c r="H32" i="7"/>
  <c r="G32" i="7"/>
  <c r="E32" i="7"/>
  <c r="D32" i="7"/>
  <c r="B32" i="7"/>
  <c r="A32" i="7"/>
  <c r="H28" i="7"/>
  <c r="G28" i="7"/>
  <c r="E28" i="7"/>
  <c r="D28" i="7"/>
  <c r="B28" i="7"/>
  <c r="A28" i="7"/>
  <c r="H27" i="7"/>
  <c r="G27" i="7"/>
  <c r="E27" i="7"/>
  <c r="D27" i="7"/>
  <c r="B27" i="7"/>
  <c r="A27" i="7"/>
  <c r="H23" i="7"/>
  <c r="G23" i="7"/>
  <c r="E23" i="7"/>
  <c r="D23" i="7"/>
  <c r="B23" i="7"/>
  <c r="A23" i="7"/>
  <c r="H22" i="7"/>
  <c r="G22" i="7"/>
  <c r="E22" i="7"/>
  <c r="D22" i="7"/>
  <c r="B22" i="7"/>
  <c r="A22" i="7"/>
  <c r="H16" i="7"/>
  <c r="G16" i="7"/>
  <c r="E16" i="7"/>
  <c r="D16" i="7"/>
  <c r="B16" i="7"/>
  <c r="A16" i="7"/>
  <c r="H15" i="7"/>
  <c r="G15" i="7"/>
  <c r="E15" i="7"/>
  <c r="D15" i="7"/>
  <c r="B15" i="7"/>
  <c r="A15" i="7"/>
  <c r="H11" i="7"/>
  <c r="G11" i="7"/>
  <c r="E11" i="7"/>
  <c r="D11" i="7"/>
  <c r="B11" i="7"/>
  <c r="A11" i="7"/>
  <c r="H10" i="7"/>
  <c r="G10" i="7"/>
  <c r="E10" i="7"/>
  <c r="D10" i="7"/>
  <c r="B10" i="7"/>
  <c r="A10" i="7"/>
  <c r="H6" i="7"/>
  <c r="G6" i="7"/>
  <c r="H5" i="7"/>
  <c r="G5" i="7"/>
  <c r="E6" i="7"/>
  <c r="D6" i="7"/>
  <c r="E5" i="7"/>
  <c r="D5" i="7"/>
  <c r="B6" i="7"/>
  <c r="A6" i="7"/>
  <c r="B5" i="7"/>
  <c r="A5" i="7"/>
  <c r="L35" i="4"/>
  <c r="J35" i="4"/>
  <c r="H35" i="4"/>
  <c r="F35" i="4"/>
  <c r="D35" i="4"/>
  <c r="B35" i="4"/>
  <c r="L34" i="4"/>
  <c r="J34" i="4"/>
  <c r="H34" i="4"/>
  <c r="F34" i="4"/>
  <c r="D34" i="4"/>
  <c r="B34" i="4"/>
  <c r="L29" i="4"/>
  <c r="J29" i="4"/>
  <c r="H29" i="4"/>
  <c r="F29" i="4"/>
  <c r="D29" i="4"/>
  <c r="B29" i="4"/>
  <c r="L28" i="4"/>
  <c r="J28" i="4"/>
  <c r="H28" i="4"/>
  <c r="F28" i="4"/>
  <c r="D28" i="4"/>
  <c r="B28" i="4"/>
  <c r="L23" i="4"/>
  <c r="J23" i="4"/>
  <c r="H23" i="4"/>
  <c r="F23" i="4"/>
  <c r="D23" i="4"/>
  <c r="B23" i="4"/>
  <c r="L22" i="4"/>
  <c r="J22" i="4"/>
  <c r="H22" i="4"/>
  <c r="F22" i="4"/>
  <c r="D22" i="4"/>
  <c r="B22" i="4"/>
  <c r="L17" i="4"/>
  <c r="J17" i="4"/>
  <c r="H17" i="4"/>
  <c r="F17" i="4"/>
  <c r="D17" i="4"/>
  <c r="B17" i="4"/>
  <c r="L16" i="4"/>
  <c r="J16" i="4"/>
  <c r="H16" i="4"/>
  <c r="F16" i="4"/>
  <c r="D16" i="4"/>
  <c r="B16" i="4"/>
  <c r="L11" i="4"/>
  <c r="J11" i="4"/>
  <c r="H11" i="4"/>
  <c r="F11" i="4"/>
  <c r="D11" i="4"/>
  <c r="B11" i="4"/>
  <c r="L10" i="4"/>
  <c r="J10" i="4"/>
  <c r="H10" i="4"/>
  <c r="F10" i="4"/>
  <c r="D10" i="4"/>
  <c r="B10" i="4"/>
  <c r="L5" i="4"/>
  <c r="J5" i="4"/>
  <c r="H5" i="4"/>
  <c r="F5" i="4"/>
  <c r="D5" i="4"/>
  <c r="B5" i="4"/>
  <c r="L4" i="4"/>
  <c r="J4" i="4"/>
  <c r="H4" i="4"/>
  <c r="F4" i="4"/>
  <c r="D4" i="4"/>
  <c r="B4" i="4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6" i="12"/>
  <c r="A1" i="7"/>
  <c r="B1" i="4"/>
  <c r="K25" i="7" l="1"/>
  <c r="P25" i="34"/>
  <c r="K25" i="35"/>
  <c r="N25" i="33"/>
  <c r="P24" i="4"/>
  <c r="N24" i="31"/>
  <c r="P23" i="4"/>
  <c r="K24" i="35"/>
  <c r="K24" i="7"/>
  <c r="P24" i="34"/>
  <c r="N23" i="31"/>
  <c r="N24" i="33"/>
  <c r="P19" i="4"/>
  <c r="K20" i="35"/>
  <c r="K20" i="7"/>
  <c r="P20" i="34"/>
  <c r="N19" i="31"/>
  <c r="N20" i="33"/>
  <c r="P15" i="4"/>
  <c r="K16" i="35"/>
  <c r="K16" i="7"/>
  <c r="P16" i="34"/>
  <c r="N16" i="33"/>
  <c r="N15" i="31"/>
  <c r="P11" i="4"/>
  <c r="K12" i="35"/>
  <c r="K12" i="7"/>
  <c r="P12" i="34"/>
  <c r="N11" i="31"/>
  <c r="N12" i="33"/>
  <c r="P7" i="4"/>
  <c r="K8" i="35"/>
  <c r="K8" i="7"/>
  <c r="P8" i="34"/>
  <c r="N8" i="33"/>
  <c r="N7" i="31"/>
  <c r="K33" i="7"/>
  <c r="P33" i="34"/>
  <c r="K33" i="35"/>
  <c r="N33" i="33"/>
  <c r="N32" i="31"/>
  <c r="P32" i="4"/>
  <c r="P31" i="4"/>
  <c r="K32" i="35"/>
  <c r="K32" i="7"/>
  <c r="P32" i="34"/>
  <c r="N32" i="33"/>
  <c r="N31" i="31"/>
  <c r="P30" i="4"/>
  <c r="K31" i="35"/>
  <c r="K31" i="7"/>
  <c r="N30" i="31"/>
  <c r="P31" i="34"/>
  <c r="N31" i="33"/>
  <c r="P26" i="4"/>
  <c r="K27" i="35"/>
  <c r="N26" i="31"/>
  <c r="K27" i="7"/>
  <c r="N27" i="33"/>
  <c r="P27" i="34"/>
  <c r="K23" i="35"/>
  <c r="P22" i="4"/>
  <c r="N22" i="31"/>
  <c r="N23" i="33"/>
  <c r="P23" i="34"/>
  <c r="K23" i="7"/>
  <c r="P18" i="4"/>
  <c r="K19" i="35"/>
  <c r="N18" i="31"/>
  <c r="N19" i="33"/>
  <c r="K19" i="7"/>
  <c r="P19" i="34"/>
  <c r="P14" i="4"/>
  <c r="K15" i="35"/>
  <c r="K15" i="7"/>
  <c r="N14" i="31"/>
  <c r="P15" i="34"/>
  <c r="N15" i="33"/>
  <c r="P10" i="4"/>
  <c r="K11" i="35"/>
  <c r="N10" i="31"/>
  <c r="K11" i="7"/>
  <c r="N11" i="33"/>
  <c r="P11" i="34"/>
  <c r="P6" i="4"/>
  <c r="K7" i="35"/>
  <c r="N6" i="31"/>
  <c r="P7" i="34"/>
  <c r="K7" i="7"/>
  <c r="N7" i="33"/>
  <c r="P27" i="4"/>
  <c r="K28" i="7"/>
  <c r="P28" i="34"/>
  <c r="N27" i="31"/>
  <c r="N28" i="33"/>
  <c r="K28" i="35"/>
  <c r="P3" i="4"/>
  <c r="K4" i="35"/>
  <c r="K4" i="7"/>
  <c r="N4" i="33"/>
  <c r="P4" i="34"/>
  <c r="N3" i="31"/>
  <c r="K30" i="7"/>
  <c r="P30" i="34"/>
  <c r="K30" i="35"/>
  <c r="P29" i="4"/>
  <c r="N29" i="31"/>
  <c r="N30" i="33"/>
  <c r="K26" i="7"/>
  <c r="P26" i="34"/>
  <c r="P25" i="4"/>
  <c r="K26" i="35"/>
  <c r="N25" i="31"/>
  <c r="N26" i="33"/>
  <c r="K22" i="7"/>
  <c r="P22" i="34"/>
  <c r="K22" i="35"/>
  <c r="N21" i="31"/>
  <c r="N22" i="33"/>
  <c r="P21" i="4"/>
  <c r="K18" i="7"/>
  <c r="P18" i="34"/>
  <c r="P17" i="4"/>
  <c r="N17" i="31"/>
  <c r="N18" i="33"/>
  <c r="K18" i="35"/>
  <c r="K14" i="7"/>
  <c r="P14" i="34"/>
  <c r="N13" i="31"/>
  <c r="N14" i="33"/>
  <c r="K14" i="35"/>
  <c r="P13" i="4"/>
  <c r="K10" i="7"/>
  <c r="P10" i="34"/>
  <c r="P9" i="4"/>
  <c r="N9" i="31"/>
  <c r="N10" i="33"/>
  <c r="K10" i="35"/>
  <c r="K6" i="7"/>
  <c r="P6" i="34"/>
  <c r="N5" i="31"/>
  <c r="N6" i="33"/>
  <c r="P5" i="4"/>
  <c r="K6" i="35"/>
  <c r="K29" i="35"/>
  <c r="K29" i="7"/>
  <c r="P29" i="34"/>
  <c r="P28" i="4"/>
  <c r="N29" i="33"/>
  <c r="N28" i="31"/>
  <c r="K21" i="35"/>
  <c r="K21" i="7"/>
  <c r="P21" i="34"/>
  <c r="N21" i="33"/>
  <c r="N20" i="31"/>
  <c r="P20" i="4"/>
  <c r="K17" i="35"/>
  <c r="K17" i="7"/>
  <c r="P17" i="34"/>
  <c r="N17" i="33"/>
  <c r="P16" i="4"/>
  <c r="N16" i="31"/>
  <c r="K13" i="35"/>
  <c r="K13" i="7"/>
  <c r="P13" i="34"/>
  <c r="N13" i="33"/>
  <c r="N12" i="31"/>
  <c r="P12" i="4"/>
  <c r="K9" i="35"/>
  <c r="K9" i="7"/>
  <c r="P9" i="34"/>
  <c r="N9" i="33"/>
  <c r="P8" i="4"/>
  <c r="N8" i="31"/>
  <c r="K5" i="35"/>
  <c r="K5" i="7"/>
  <c r="P5" i="34"/>
  <c r="N5" i="33"/>
  <c r="N4" i="31"/>
  <c r="P4" i="4"/>
  <c r="B33" i="9"/>
  <c r="B33" i="11"/>
  <c r="B17" i="9"/>
  <c r="B17" i="11"/>
  <c r="B21" i="9"/>
  <c r="B21" i="11"/>
  <c r="B13" i="9"/>
  <c r="B13" i="11"/>
  <c r="B9" i="9"/>
  <c r="B9" i="11"/>
  <c r="B32" i="9"/>
  <c r="B32" i="11"/>
  <c r="B28" i="9"/>
  <c r="B28" i="11"/>
  <c r="B24" i="9"/>
  <c r="B24" i="11"/>
  <c r="B20" i="9"/>
  <c r="B20" i="11"/>
  <c r="B16" i="9"/>
  <c r="B16" i="11"/>
  <c r="B12" i="9"/>
  <c r="B12" i="11"/>
  <c r="B8" i="9"/>
  <c r="B8" i="11"/>
  <c r="B29" i="9"/>
  <c r="B29" i="11"/>
  <c r="B31" i="9"/>
  <c r="B31" i="11"/>
  <c r="B19" i="9"/>
  <c r="B19" i="11"/>
  <c r="E4" i="14"/>
  <c r="B7" i="9"/>
  <c r="B7" i="11"/>
  <c r="B25" i="9"/>
  <c r="B25" i="11"/>
  <c r="E3" i="14"/>
  <c r="B5" i="9"/>
  <c r="B5" i="11"/>
  <c r="B27" i="9"/>
  <c r="B27" i="11"/>
  <c r="B23" i="9"/>
  <c r="B23" i="11"/>
  <c r="E7" i="14"/>
  <c r="B15" i="9"/>
  <c r="B15" i="11"/>
  <c r="E5" i="14"/>
  <c r="B11" i="9"/>
  <c r="B11" i="11"/>
  <c r="B34" i="9"/>
  <c r="B34" i="11"/>
  <c r="B30" i="9"/>
  <c r="B30" i="11"/>
  <c r="B26" i="9"/>
  <c r="B26" i="11"/>
  <c r="B22" i="9"/>
  <c r="B22" i="11"/>
  <c r="B18" i="9"/>
  <c r="B18" i="11"/>
  <c r="B14" i="9"/>
  <c r="B14" i="11"/>
  <c r="B10" i="9"/>
  <c r="B10" i="11"/>
  <c r="B6" i="9"/>
  <c r="B6" i="11"/>
  <c r="F33" i="1"/>
  <c r="F21" i="1"/>
  <c r="F13" i="1"/>
  <c r="F28" i="1"/>
  <c r="F20" i="1"/>
  <c r="F12" i="1"/>
  <c r="F4" i="1"/>
  <c r="B3" i="31" s="1"/>
  <c r="F30" i="1"/>
  <c r="F26" i="1"/>
  <c r="F22" i="1"/>
  <c r="F18" i="1"/>
  <c r="F14" i="1"/>
  <c r="F10" i="1"/>
  <c r="F6" i="1"/>
  <c r="F25" i="1"/>
  <c r="F9" i="1"/>
  <c r="F16" i="1"/>
  <c r="F29" i="1"/>
  <c r="F17" i="1"/>
  <c r="F5" i="1"/>
  <c r="D3" i="31" s="1"/>
  <c r="F32" i="1"/>
  <c r="F24" i="1"/>
  <c r="F8" i="1"/>
  <c r="F31" i="1"/>
  <c r="F27" i="1"/>
  <c r="F23" i="1"/>
  <c r="F19" i="1"/>
  <c r="F15" i="1"/>
  <c r="F11" i="1"/>
  <c r="F7" i="1"/>
  <c r="B4" i="22"/>
  <c r="I4" i="22" s="1"/>
  <c r="B3" i="23"/>
  <c r="B30" i="22"/>
  <c r="B29" i="23"/>
  <c r="B26" i="22"/>
  <c r="B25" i="23"/>
  <c r="B22" i="22"/>
  <c r="B21" i="23"/>
  <c r="B18" i="22"/>
  <c r="B17" i="23"/>
  <c r="B14" i="22"/>
  <c r="I14" i="22" s="1"/>
  <c r="B13" i="23"/>
  <c r="B10" i="22"/>
  <c r="I10" i="22" s="1"/>
  <c r="B9" i="23"/>
  <c r="B6" i="22"/>
  <c r="I6" i="22" s="1"/>
  <c r="B5" i="23"/>
  <c r="B33" i="22"/>
  <c r="B32" i="23"/>
  <c r="B29" i="22"/>
  <c r="B28" i="23"/>
  <c r="B25" i="22"/>
  <c r="B24" i="23"/>
  <c r="B21" i="22"/>
  <c r="B20" i="23"/>
  <c r="B17" i="22"/>
  <c r="I17" i="22" s="1"/>
  <c r="B16" i="23"/>
  <c r="B13" i="22"/>
  <c r="I13" i="22" s="1"/>
  <c r="B12" i="23"/>
  <c r="B9" i="22"/>
  <c r="B8" i="23"/>
  <c r="B5" i="22"/>
  <c r="I5" i="22" s="1"/>
  <c r="B4" i="23"/>
  <c r="B31" i="23"/>
  <c r="B27" i="23"/>
  <c r="B23" i="23"/>
  <c r="B19" i="23"/>
  <c r="B15" i="23"/>
  <c r="B12" i="22"/>
  <c r="I12" i="22" s="1"/>
  <c r="B11" i="23"/>
  <c r="B7" i="23"/>
  <c r="B30" i="23"/>
  <c r="B26" i="23"/>
  <c r="B22" i="23"/>
  <c r="B18" i="23"/>
  <c r="B14" i="23"/>
  <c r="B10" i="23"/>
  <c r="B6" i="23"/>
  <c r="B20" i="22"/>
  <c r="B32" i="22"/>
  <c r="B28" i="22"/>
  <c r="B24" i="22"/>
  <c r="B8" i="22"/>
  <c r="I11" i="22" s="1"/>
  <c r="B31" i="22"/>
  <c r="B27" i="22"/>
  <c r="B23" i="22"/>
  <c r="B19" i="22"/>
  <c r="B15" i="22"/>
  <c r="I15" i="22" s="1"/>
  <c r="B11" i="22"/>
  <c r="B7" i="22"/>
  <c r="I7" i="22" s="1"/>
  <c r="B16" i="22"/>
  <c r="I16" i="22" s="1"/>
  <c r="F3" i="31" l="1"/>
  <c r="D9" i="31"/>
  <c r="B1" i="13"/>
  <c r="P1" i="13" s="1"/>
  <c r="B1" i="6" l="1"/>
  <c r="G1" i="6" s="1"/>
  <c r="K3" i="6"/>
  <c r="F3" i="6"/>
  <c r="K2" i="6"/>
  <c r="F2" i="6"/>
  <c r="C6" i="12" l="1"/>
  <c r="C1" i="36" s="1"/>
  <c r="C9" i="12"/>
  <c r="B6" i="25" s="1"/>
  <c r="C13" i="12"/>
  <c r="B10" i="25" s="1"/>
  <c r="C19" i="12"/>
  <c r="B16" i="25" s="1"/>
  <c r="C22" i="12"/>
  <c r="B19" i="25" s="1"/>
  <c r="C25" i="12"/>
  <c r="B22" i="25" s="1"/>
  <c r="C29" i="12"/>
  <c r="C35" i="12"/>
  <c r="C11" i="12"/>
  <c r="B8" i="25" s="1"/>
  <c r="C14" i="12"/>
  <c r="B11" i="25" s="1"/>
  <c r="C21" i="12"/>
  <c r="B18" i="25" s="1"/>
  <c r="C27" i="12"/>
  <c r="C33" i="12"/>
  <c r="C12" i="12"/>
  <c r="C18" i="12"/>
  <c r="B15" i="25" s="1"/>
  <c r="C28" i="12"/>
  <c r="C34" i="12"/>
  <c r="C7" i="12"/>
  <c r="B4" i="25" s="1"/>
  <c r="C10" i="12"/>
  <c r="B7" i="25" s="1"/>
  <c r="C16" i="12"/>
  <c r="C20" i="12"/>
  <c r="B17" i="25" s="1"/>
  <c r="C23" i="12"/>
  <c r="B20" i="25" s="1"/>
  <c r="C26" i="12"/>
  <c r="C32" i="12"/>
  <c r="C17" i="12"/>
  <c r="B14" i="25" s="1"/>
  <c r="C30" i="12"/>
  <c r="C8" i="12"/>
  <c r="C15" i="12"/>
  <c r="C24" i="12"/>
  <c r="B21" i="25" s="1"/>
  <c r="C31" i="12"/>
  <c r="A5" i="22"/>
  <c r="H5" i="22" s="1"/>
  <c r="A4" i="23"/>
  <c r="L1" i="6"/>
  <c r="A3" i="23"/>
  <c r="C1" i="18" l="1"/>
  <c r="C1" i="20"/>
  <c r="C1" i="19"/>
  <c r="C1" i="21"/>
  <c r="C37" i="14"/>
  <c r="B12" i="25"/>
  <c r="C6" i="14"/>
  <c r="D1" i="34"/>
  <c r="B1" i="35"/>
  <c r="D1" i="33"/>
  <c r="C1" i="9"/>
  <c r="D1" i="31"/>
  <c r="C1" i="11"/>
  <c r="G2" i="1"/>
  <c r="E1" i="30"/>
  <c r="O1" i="30" s="1"/>
  <c r="C1" i="27"/>
  <c r="E1" i="28"/>
  <c r="C1" i="29"/>
  <c r="M1" i="29" s="1"/>
  <c r="C1" i="26"/>
  <c r="C7" i="14"/>
  <c r="B13" i="25"/>
  <c r="C4" i="14"/>
  <c r="B5" i="25"/>
  <c r="C5" i="14"/>
  <c r="B9" i="25"/>
  <c r="C3" i="14"/>
  <c r="B3" i="25"/>
  <c r="F1" i="25"/>
  <c r="B12" i="17"/>
  <c r="B12" i="15"/>
  <c r="B13" i="15"/>
  <c r="B13" i="17"/>
  <c r="B16" i="17"/>
  <c r="B16" i="15"/>
  <c r="B5" i="15"/>
  <c r="B5" i="17"/>
  <c r="B7" i="15"/>
  <c r="B7" i="17"/>
  <c r="B15" i="15"/>
  <c r="B15" i="17"/>
  <c r="B18" i="15"/>
  <c r="B18" i="17"/>
  <c r="B10" i="15"/>
  <c r="B10" i="17"/>
  <c r="B20" i="17"/>
  <c r="B20" i="15"/>
  <c r="B4" i="17"/>
  <c r="B4" i="15"/>
  <c r="B9" i="15"/>
  <c r="B9" i="17"/>
  <c r="B11" i="15"/>
  <c r="B11" i="17"/>
  <c r="B22" i="15"/>
  <c r="B22" i="17"/>
  <c r="B6" i="15"/>
  <c r="B6" i="17"/>
  <c r="B21" i="15"/>
  <c r="B21" i="17"/>
  <c r="B14" i="15"/>
  <c r="B14" i="17"/>
  <c r="B17" i="15"/>
  <c r="B17" i="17"/>
  <c r="B8" i="17"/>
  <c r="B8" i="15"/>
  <c r="B19" i="15"/>
  <c r="B19" i="17"/>
  <c r="B3" i="15"/>
  <c r="B3" i="17"/>
  <c r="B8" i="13"/>
  <c r="C8" i="13" s="1"/>
  <c r="A7" i="6"/>
  <c r="B7" i="6" s="1"/>
  <c r="A18" i="22"/>
  <c r="A17" i="23"/>
  <c r="A27" i="22"/>
  <c r="A26" i="23"/>
  <c r="A21" i="22"/>
  <c r="A20" i="23"/>
  <c r="A20" i="22"/>
  <c r="A19" i="23"/>
  <c r="A13" i="22"/>
  <c r="H13" i="22" s="1"/>
  <c r="A12" i="23"/>
  <c r="A25" i="22"/>
  <c r="A24" i="23"/>
  <c r="A11" i="22"/>
  <c r="A10" i="23"/>
  <c r="A16" i="22"/>
  <c r="H16" i="22" s="1"/>
  <c r="A15" i="23"/>
  <c r="A6" i="22"/>
  <c r="H6" i="22" s="1"/>
  <c r="A5" i="23"/>
  <c r="A15" i="22"/>
  <c r="H15" i="22" s="1"/>
  <c r="A14" i="23"/>
  <c r="A10" i="22"/>
  <c r="H10" i="22" s="1"/>
  <c r="A9" i="23"/>
  <c r="A33" i="22"/>
  <c r="A32" i="23"/>
  <c r="A19" i="22"/>
  <c r="A18" i="23"/>
  <c r="A8" i="22"/>
  <c r="H11" i="22" s="1"/>
  <c r="A7" i="23"/>
  <c r="A24" i="22"/>
  <c r="A23" i="23"/>
  <c r="A29" i="22"/>
  <c r="A28" i="23"/>
  <c r="A32" i="22"/>
  <c r="A31" i="23"/>
  <c r="A22" i="22"/>
  <c r="A21" i="23"/>
  <c r="A31" i="22"/>
  <c r="A30" i="23"/>
  <c r="A9" i="22"/>
  <c r="A8" i="23"/>
  <c r="A26" i="22"/>
  <c r="A25" i="23"/>
  <c r="A17" i="22"/>
  <c r="H17" i="22" s="1"/>
  <c r="A16" i="23"/>
  <c r="A14" i="22"/>
  <c r="H14" i="22" s="1"/>
  <c r="A13" i="23"/>
  <c r="A30" i="22"/>
  <c r="A29" i="23"/>
  <c r="A7" i="22"/>
  <c r="H7" i="22" s="1"/>
  <c r="A6" i="23"/>
  <c r="A23" i="22"/>
  <c r="A22" i="23"/>
  <c r="A12" i="22"/>
  <c r="H12" i="22" s="1"/>
  <c r="A11" i="23"/>
  <c r="A28" i="22"/>
  <c r="A27" i="23"/>
  <c r="A4" i="22"/>
  <c r="H4" i="22" s="1"/>
  <c r="A27" i="6"/>
  <c r="B27" i="6" s="1"/>
  <c r="A20" i="6"/>
  <c r="B20" i="6" s="1"/>
  <c r="B21" i="13"/>
  <c r="A13" i="6"/>
  <c r="B13" i="6" s="1"/>
  <c r="B14" i="13"/>
  <c r="B19" i="13"/>
  <c r="A18" i="6"/>
  <c r="B18" i="6" s="1"/>
  <c r="A8" i="6"/>
  <c r="B8" i="6" s="1"/>
  <c r="B9" i="13"/>
  <c r="A24" i="6"/>
  <c r="B24" i="6" s="1"/>
  <c r="A23" i="6"/>
  <c r="B23" i="6" s="1"/>
  <c r="A17" i="6"/>
  <c r="B17" i="6" s="1"/>
  <c r="B18" i="13"/>
  <c r="A33" i="6"/>
  <c r="B33" i="6" s="1"/>
  <c r="A22" i="6"/>
  <c r="B22" i="6" s="1"/>
  <c r="A15" i="6"/>
  <c r="B15" i="6" s="1"/>
  <c r="B16" i="13"/>
  <c r="A11" i="6"/>
  <c r="B11" i="6" s="1"/>
  <c r="B12" i="13"/>
  <c r="A12" i="6"/>
  <c r="B12" i="6" s="1"/>
  <c r="B13" i="13"/>
  <c r="A28" i="6"/>
  <c r="B28" i="6" s="1"/>
  <c r="A35" i="6"/>
  <c r="B35" i="6" s="1"/>
  <c r="A21" i="6"/>
  <c r="B21" i="6" s="1"/>
  <c r="B11" i="13"/>
  <c r="A10" i="6"/>
  <c r="B10" i="6" s="1"/>
  <c r="A26" i="6"/>
  <c r="B26" i="6" s="1"/>
  <c r="A31" i="6"/>
  <c r="B31" i="6" s="1"/>
  <c r="A6" i="6"/>
  <c r="B7" i="13"/>
  <c r="C1" i="23"/>
  <c r="A29" i="6"/>
  <c r="B29" i="6" s="1"/>
  <c r="A34" i="6"/>
  <c r="B34" i="6" s="1"/>
  <c r="A19" i="6"/>
  <c r="B19" i="6" s="1"/>
  <c r="B20" i="13"/>
  <c r="A16" i="6"/>
  <c r="B16" i="6" s="1"/>
  <c r="B17" i="13"/>
  <c r="A32" i="6"/>
  <c r="B32" i="6" s="1"/>
  <c r="A9" i="6"/>
  <c r="B9" i="6" s="1"/>
  <c r="B10" i="13"/>
  <c r="A25" i="6"/>
  <c r="B25" i="6" s="1"/>
  <c r="B15" i="13"/>
  <c r="A14" i="6"/>
  <c r="B14" i="6" s="1"/>
  <c r="A30" i="6"/>
  <c r="B30" i="6" s="1"/>
  <c r="G8" i="13" l="1"/>
  <c r="B1" i="7"/>
  <c r="G1" i="15"/>
  <c r="Q2" i="13"/>
  <c r="C1" i="5"/>
  <c r="D1" i="4"/>
  <c r="N1" i="13"/>
  <c r="C1" i="22"/>
  <c r="G1" i="17"/>
  <c r="B6" i="6"/>
  <c r="D1" i="6"/>
  <c r="K8" i="13"/>
  <c r="O8" i="13"/>
  <c r="C20" i="13"/>
  <c r="G20" i="13"/>
  <c r="O14" i="13"/>
  <c r="K14" i="13"/>
  <c r="O9" i="13"/>
  <c r="K9" i="13"/>
  <c r="O18" i="13"/>
  <c r="K18" i="13"/>
  <c r="C16" i="13"/>
  <c r="G16" i="13"/>
  <c r="G14" i="13"/>
  <c r="C14" i="13"/>
  <c r="C17" i="13"/>
  <c r="G17" i="13"/>
  <c r="C12" i="13"/>
  <c r="G12" i="13"/>
  <c r="G18" i="13"/>
  <c r="C18" i="13"/>
  <c r="C15" i="13"/>
  <c r="G15" i="13"/>
  <c r="K15" i="13"/>
  <c r="O15" i="13"/>
  <c r="O17" i="13"/>
  <c r="K17" i="13"/>
  <c r="K12" i="13"/>
  <c r="O12" i="13"/>
  <c r="G7" i="13"/>
  <c r="C7" i="13"/>
  <c r="C13" i="13"/>
  <c r="G13" i="13"/>
  <c r="K16" i="13"/>
  <c r="O16" i="13"/>
  <c r="C9" i="13"/>
  <c r="G9" i="13"/>
  <c r="C19" i="13"/>
  <c r="G19" i="13"/>
  <c r="O10" i="13"/>
  <c r="K10" i="13"/>
  <c r="O13" i="13"/>
  <c r="K13" i="13"/>
  <c r="G10" i="13"/>
  <c r="C10" i="13"/>
  <c r="C11" i="13"/>
  <c r="G11" i="13"/>
  <c r="K11" i="13"/>
  <c r="O11" i="13"/>
  <c r="K7" i="13"/>
  <c r="O7" i="13"/>
  <c r="C21" i="13"/>
  <c r="G21" i="13"/>
  <c r="P630" i="14"/>
  <c r="P629" i="14"/>
  <c r="P628" i="14"/>
  <c r="P627" i="14"/>
  <c r="P626" i="14"/>
  <c r="P625" i="14"/>
  <c r="P624" i="14"/>
  <c r="H624" i="14"/>
  <c r="P623" i="14"/>
  <c r="H623" i="14"/>
  <c r="P622" i="14"/>
  <c r="H622" i="14"/>
  <c r="P621" i="14"/>
  <c r="H621" i="14"/>
  <c r="P620" i="14"/>
  <c r="H620" i="14"/>
  <c r="P619" i="14"/>
  <c r="H619" i="14"/>
  <c r="P618" i="14"/>
  <c r="H618" i="14"/>
  <c r="P617" i="14"/>
  <c r="H617" i="14"/>
  <c r="P616" i="14"/>
  <c r="H616" i="14"/>
  <c r="P615" i="14"/>
  <c r="H615" i="14"/>
  <c r="P614" i="14"/>
  <c r="H614" i="14"/>
  <c r="P613" i="14"/>
  <c r="H613" i="14"/>
  <c r="P612" i="14"/>
  <c r="H612" i="14"/>
  <c r="P611" i="14"/>
  <c r="H611" i="14"/>
  <c r="P610" i="14"/>
  <c r="H610" i="14"/>
  <c r="P609" i="14"/>
  <c r="H609" i="14"/>
  <c r="P608" i="14"/>
  <c r="H608" i="14"/>
  <c r="P607" i="14"/>
  <c r="H607" i="14"/>
  <c r="P606" i="14"/>
  <c r="H606" i="14"/>
  <c r="P605" i="14"/>
  <c r="H605" i="14"/>
  <c r="P604" i="14"/>
  <c r="H604" i="14"/>
  <c r="P603" i="14"/>
  <c r="H603" i="14"/>
  <c r="P602" i="14"/>
  <c r="H602" i="14"/>
  <c r="P601" i="14"/>
  <c r="H601" i="14"/>
  <c r="P600" i="14"/>
  <c r="H600" i="14"/>
  <c r="P599" i="14"/>
  <c r="H599" i="14"/>
  <c r="P598" i="14"/>
  <c r="H598" i="14"/>
  <c r="P597" i="14"/>
  <c r="H597" i="14"/>
  <c r="P596" i="14"/>
  <c r="H596" i="14"/>
  <c r="P595" i="14"/>
  <c r="H595" i="14"/>
  <c r="P594" i="14"/>
  <c r="H594" i="14"/>
  <c r="P593" i="14"/>
  <c r="H593" i="14"/>
  <c r="P592" i="14"/>
  <c r="H592" i="14"/>
  <c r="P591" i="14"/>
  <c r="H591" i="14"/>
  <c r="P590" i="14"/>
  <c r="H590" i="14"/>
  <c r="P589" i="14"/>
  <c r="H589" i="14"/>
  <c r="P588" i="14"/>
  <c r="H588" i="14"/>
  <c r="P587" i="14"/>
  <c r="H587" i="14"/>
  <c r="P586" i="14"/>
  <c r="H586" i="14"/>
  <c r="P585" i="14"/>
  <c r="H585" i="14"/>
  <c r="P584" i="14"/>
  <c r="H584" i="14"/>
  <c r="P583" i="14"/>
  <c r="H583" i="14"/>
  <c r="P582" i="14"/>
  <c r="H582" i="14"/>
  <c r="P581" i="14"/>
  <c r="H581" i="14"/>
  <c r="P580" i="14"/>
  <c r="H580" i="14"/>
  <c r="P579" i="14"/>
  <c r="H579" i="14"/>
  <c r="P578" i="14"/>
  <c r="H578" i="14"/>
  <c r="P577" i="14"/>
  <c r="H577" i="14"/>
  <c r="P576" i="14"/>
  <c r="H576" i="14"/>
  <c r="P575" i="14"/>
  <c r="H575" i="14"/>
  <c r="P574" i="14"/>
  <c r="H574" i="14"/>
  <c r="P573" i="14"/>
  <c r="H573" i="14"/>
  <c r="P572" i="14"/>
  <c r="H572" i="14"/>
  <c r="P571" i="14"/>
  <c r="H571" i="14"/>
  <c r="P570" i="14"/>
  <c r="H570" i="14"/>
  <c r="P569" i="14"/>
  <c r="H569" i="14"/>
  <c r="P568" i="14"/>
  <c r="H568" i="14"/>
  <c r="P567" i="14"/>
  <c r="H567" i="14"/>
  <c r="P566" i="14"/>
  <c r="H566" i="14"/>
  <c r="P565" i="14"/>
  <c r="H565" i="14"/>
  <c r="P564" i="14"/>
  <c r="H564" i="14"/>
  <c r="P563" i="14"/>
  <c r="H563" i="14"/>
  <c r="P562" i="14"/>
  <c r="H562" i="14"/>
  <c r="P561" i="14"/>
  <c r="H561" i="14"/>
  <c r="P560" i="14"/>
  <c r="H560" i="14"/>
  <c r="P559" i="14"/>
  <c r="H559" i="14"/>
  <c r="P558" i="14"/>
  <c r="H558" i="14"/>
  <c r="P557" i="14"/>
  <c r="H557" i="14"/>
  <c r="P556" i="14"/>
  <c r="H556" i="14"/>
  <c r="P555" i="14"/>
  <c r="H555" i="14"/>
  <c r="P554" i="14"/>
  <c r="H554" i="14"/>
  <c r="P553" i="14"/>
  <c r="H553" i="14"/>
  <c r="P552" i="14"/>
  <c r="H552" i="14"/>
  <c r="P551" i="14"/>
  <c r="H551" i="14"/>
  <c r="P550" i="14"/>
  <c r="H550" i="14"/>
  <c r="P549" i="14"/>
  <c r="H549" i="14"/>
  <c r="P548" i="14"/>
  <c r="H548" i="14"/>
  <c r="P547" i="14"/>
  <c r="H547" i="14"/>
  <c r="P546" i="14"/>
  <c r="H546" i="14"/>
  <c r="P545" i="14"/>
  <c r="H545" i="14"/>
  <c r="P544" i="14"/>
  <c r="H544" i="14"/>
  <c r="P543" i="14"/>
  <c r="H543" i="14"/>
  <c r="P542" i="14"/>
  <c r="H542" i="14"/>
  <c r="P541" i="14"/>
  <c r="H541" i="14"/>
  <c r="P540" i="14"/>
  <c r="H540" i="14"/>
  <c r="P539" i="14"/>
  <c r="H539" i="14"/>
  <c r="P538" i="14"/>
  <c r="H538" i="14"/>
  <c r="P537" i="14"/>
  <c r="H537" i="14"/>
  <c r="P536" i="14"/>
  <c r="H536" i="14"/>
  <c r="P535" i="14"/>
  <c r="H535" i="14"/>
  <c r="P534" i="14"/>
  <c r="H534" i="14"/>
  <c r="P533" i="14"/>
  <c r="H533" i="14"/>
  <c r="P532" i="14"/>
  <c r="H532" i="14"/>
  <c r="P531" i="14"/>
  <c r="H531" i="14"/>
  <c r="P530" i="14"/>
  <c r="H530" i="14"/>
  <c r="P529" i="14"/>
  <c r="H529" i="14"/>
  <c r="P528" i="14"/>
  <c r="H528" i="14"/>
  <c r="P527" i="14"/>
  <c r="H527" i="14"/>
  <c r="P526" i="14"/>
  <c r="H526" i="14"/>
  <c r="P525" i="14"/>
  <c r="H525" i="14"/>
  <c r="P524" i="14"/>
  <c r="H524" i="14"/>
  <c r="P523" i="14"/>
  <c r="H523" i="14"/>
  <c r="P522" i="14"/>
  <c r="H522" i="14"/>
  <c r="P521" i="14"/>
  <c r="H521" i="14"/>
  <c r="P520" i="14"/>
  <c r="H520" i="14"/>
  <c r="P519" i="14"/>
  <c r="H519" i="14"/>
  <c r="P518" i="14"/>
  <c r="H518" i="14"/>
  <c r="P517" i="14"/>
  <c r="H517" i="14"/>
  <c r="P516" i="14"/>
  <c r="H516" i="14"/>
  <c r="P515" i="14"/>
  <c r="H515" i="14"/>
  <c r="P514" i="14"/>
  <c r="H514" i="14"/>
  <c r="P513" i="14"/>
  <c r="H513" i="14"/>
  <c r="P512" i="14"/>
  <c r="H512" i="14"/>
  <c r="P511" i="14"/>
  <c r="H511" i="14"/>
  <c r="P510" i="14"/>
  <c r="H510" i="14"/>
  <c r="P509" i="14"/>
  <c r="H509" i="14"/>
  <c r="P508" i="14"/>
  <c r="H508" i="14"/>
  <c r="P507" i="14"/>
  <c r="H507" i="14"/>
  <c r="P506" i="14"/>
  <c r="H506" i="14"/>
  <c r="P505" i="14"/>
  <c r="H505" i="14"/>
  <c r="P504" i="14"/>
  <c r="H504" i="14"/>
  <c r="P503" i="14"/>
  <c r="H503" i="14"/>
  <c r="P502" i="14"/>
  <c r="H502" i="14"/>
  <c r="P501" i="14"/>
  <c r="H501" i="14"/>
  <c r="P500" i="14"/>
  <c r="H500" i="14"/>
  <c r="P499" i="14"/>
  <c r="H499" i="14"/>
  <c r="P498" i="14"/>
  <c r="H498" i="14"/>
  <c r="P497" i="14"/>
  <c r="H497" i="14"/>
  <c r="P496" i="14"/>
  <c r="H496" i="14"/>
  <c r="P495" i="14"/>
  <c r="H495" i="14"/>
  <c r="P494" i="14"/>
  <c r="H494" i="14"/>
  <c r="P493" i="14"/>
  <c r="H493" i="14"/>
  <c r="P492" i="14"/>
  <c r="H492" i="14"/>
  <c r="P491" i="14"/>
  <c r="H491" i="14"/>
  <c r="P490" i="14"/>
  <c r="H490" i="14"/>
  <c r="P489" i="14"/>
  <c r="H489" i="14"/>
  <c r="P488" i="14"/>
  <c r="H488" i="14"/>
  <c r="P487" i="14"/>
  <c r="H487" i="14"/>
  <c r="P486" i="14"/>
  <c r="H486" i="14"/>
  <c r="P485" i="14"/>
  <c r="H485" i="14"/>
  <c r="P484" i="14"/>
  <c r="H484" i="14"/>
  <c r="P483" i="14"/>
  <c r="H483" i="14"/>
  <c r="P482" i="14"/>
  <c r="H482" i="14"/>
  <c r="P481" i="14"/>
  <c r="H481" i="14"/>
  <c r="P480" i="14"/>
  <c r="H480" i="14"/>
  <c r="P479" i="14"/>
  <c r="H479" i="14"/>
  <c r="P478" i="14"/>
  <c r="H478" i="14"/>
  <c r="P477" i="14"/>
  <c r="H477" i="14"/>
  <c r="P476" i="14"/>
  <c r="H476" i="14"/>
  <c r="P475" i="14"/>
  <c r="H475" i="14"/>
  <c r="P474" i="14"/>
  <c r="H474" i="14"/>
  <c r="P473" i="14"/>
  <c r="H473" i="14"/>
  <c r="P472" i="14"/>
  <c r="H472" i="14"/>
  <c r="P471" i="14"/>
  <c r="H471" i="14"/>
  <c r="P470" i="14"/>
  <c r="H470" i="14"/>
  <c r="P469" i="14"/>
  <c r="H469" i="14"/>
  <c r="P468" i="14"/>
  <c r="H468" i="14"/>
  <c r="P467" i="14"/>
  <c r="H467" i="14"/>
  <c r="P466" i="14"/>
  <c r="H466" i="14"/>
  <c r="P465" i="14"/>
  <c r="H465" i="14"/>
  <c r="P464" i="14"/>
  <c r="H464" i="14"/>
  <c r="P463" i="14"/>
  <c r="H463" i="14"/>
  <c r="P462" i="14"/>
  <c r="H462" i="14"/>
  <c r="P461" i="14"/>
  <c r="H461" i="14"/>
  <c r="P460" i="14"/>
  <c r="H460" i="14"/>
  <c r="P459" i="14"/>
  <c r="H459" i="14"/>
  <c r="P458" i="14"/>
  <c r="H458" i="14"/>
  <c r="P457" i="14"/>
  <c r="H457" i="14"/>
  <c r="P456" i="14"/>
  <c r="H456" i="14"/>
  <c r="P455" i="14"/>
  <c r="H455" i="14"/>
  <c r="P454" i="14"/>
  <c r="H454" i="14"/>
  <c r="P453" i="14"/>
  <c r="H453" i="14"/>
  <c r="P452" i="14"/>
  <c r="H452" i="14"/>
  <c r="P451" i="14"/>
  <c r="H451" i="14"/>
  <c r="P450" i="14"/>
  <c r="H450" i="14"/>
  <c r="P449" i="14"/>
  <c r="H449" i="14"/>
  <c r="P448" i="14"/>
  <c r="H448" i="14"/>
  <c r="P447" i="14"/>
  <c r="H447" i="14"/>
  <c r="P446" i="14"/>
  <c r="H446" i="14"/>
  <c r="P445" i="14"/>
  <c r="H445" i="14"/>
  <c r="P444" i="14"/>
  <c r="H444" i="14"/>
  <c r="P443" i="14"/>
  <c r="H443" i="14"/>
  <c r="P442" i="14"/>
  <c r="H442" i="14"/>
  <c r="P441" i="14"/>
  <c r="H441" i="14"/>
  <c r="P440" i="14"/>
  <c r="H440" i="14"/>
  <c r="P439" i="14"/>
  <c r="H439" i="14"/>
  <c r="P438" i="14"/>
  <c r="H438" i="14"/>
  <c r="P437" i="14"/>
  <c r="H437" i="14"/>
  <c r="P436" i="14"/>
  <c r="H436" i="14"/>
  <c r="P435" i="14"/>
  <c r="H435" i="14"/>
  <c r="P434" i="14"/>
  <c r="H434" i="14"/>
  <c r="P433" i="14"/>
  <c r="H433" i="14"/>
  <c r="P432" i="14"/>
  <c r="H432" i="14"/>
  <c r="P431" i="14"/>
  <c r="H431" i="14"/>
  <c r="P430" i="14"/>
  <c r="H430" i="14"/>
  <c r="P429" i="14"/>
  <c r="H429" i="14"/>
  <c r="P428" i="14"/>
  <c r="H428" i="14"/>
  <c r="P427" i="14"/>
  <c r="H427" i="14"/>
  <c r="P426" i="14"/>
  <c r="H426" i="14"/>
  <c r="P425" i="14"/>
  <c r="H425" i="14"/>
  <c r="P424" i="14"/>
  <c r="H424" i="14"/>
  <c r="P423" i="14"/>
  <c r="H423" i="14"/>
  <c r="P422" i="14"/>
  <c r="H422" i="14"/>
  <c r="P421" i="14"/>
  <c r="H421" i="14"/>
  <c r="P420" i="14"/>
  <c r="H420" i="14"/>
  <c r="P419" i="14"/>
  <c r="H419" i="14"/>
  <c r="P418" i="14"/>
  <c r="H418" i="14"/>
  <c r="P417" i="14"/>
  <c r="H417" i="14"/>
  <c r="P416" i="14"/>
  <c r="H416" i="14"/>
  <c r="P415" i="14"/>
  <c r="H415" i="14"/>
  <c r="P414" i="14"/>
  <c r="H414" i="14"/>
  <c r="P413" i="14"/>
  <c r="H413" i="14"/>
  <c r="P412" i="14"/>
  <c r="H412" i="14"/>
  <c r="P411" i="14"/>
  <c r="H411" i="14"/>
  <c r="P410" i="14"/>
  <c r="H410" i="14"/>
  <c r="P409" i="14"/>
  <c r="H409" i="14"/>
  <c r="P408" i="14"/>
  <c r="H408" i="14"/>
  <c r="P407" i="14"/>
  <c r="H407" i="14"/>
  <c r="P406" i="14"/>
  <c r="H406" i="14"/>
  <c r="P405" i="14"/>
  <c r="H405" i="14"/>
  <c r="P404" i="14"/>
  <c r="H404" i="14"/>
  <c r="P403" i="14"/>
  <c r="H403" i="14"/>
  <c r="P402" i="14"/>
  <c r="H402" i="14"/>
  <c r="P401" i="14"/>
  <c r="H401" i="14"/>
  <c r="P400" i="14"/>
  <c r="H400" i="14"/>
  <c r="P399" i="14"/>
  <c r="H399" i="14"/>
  <c r="P398" i="14"/>
  <c r="H398" i="14"/>
  <c r="P397" i="14"/>
  <c r="H397" i="14"/>
  <c r="P396" i="14"/>
  <c r="H396" i="14"/>
  <c r="P395" i="14"/>
  <c r="H395" i="14"/>
  <c r="P394" i="14"/>
  <c r="H394" i="14"/>
  <c r="P393" i="14"/>
  <c r="H393" i="14"/>
  <c r="P392" i="14"/>
  <c r="H392" i="14"/>
  <c r="P391" i="14"/>
  <c r="H391" i="14"/>
  <c r="P390" i="14"/>
  <c r="H390" i="14"/>
  <c r="P389" i="14"/>
  <c r="H389" i="14"/>
  <c r="P388" i="14"/>
  <c r="H388" i="14"/>
  <c r="P387" i="14"/>
  <c r="H387" i="14"/>
  <c r="P386" i="14"/>
  <c r="H386" i="14"/>
  <c r="P385" i="14"/>
  <c r="H385" i="14"/>
  <c r="N1" i="6" l="1"/>
  <c r="I1" i="6"/>
  <c r="F8" i="13" l="1"/>
  <c r="F12" i="13"/>
  <c r="F16" i="13"/>
  <c r="F20" i="13"/>
  <c r="N10" i="13"/>
  <c r="N14" i="13"/>
  <c r="N18" i="13"/>
  <c r="F13" i="13"/>
  <c r="F17" i="13"/>
  <c r="F21" i="13"/>
  <c r="N7" i="13"/>
  <c r="N11" i="13"/>
  <c r="N15" i="13"/>
  <c r="F9" i="13"/>
  <c r="F10" i="13"/>
  <c r="F14" i="13"/>
  <c r="F18" i="13"/>
  <c r="N8" i="13"/>
  <c r="N12" i="13"/>
  <c r="N16" i="13"/>
  <c r="F11" i="13"/>
  <c r="F15" i="13"/>
  <c r="F19" i="13"/>
  <c r="N9" i="13"/>
  <c r="N13" i="13"/>
  <c r="N17" i="13"/>
  <c r="G4" i="7"/>
  <c r="J15" i="4"/>
  <c r="E31" i="7"/>
  <c r="G26" i="7"/>
  <c r="B14" i="7"/>
  <c r="L15" i="4"/>
  <c r="B26" i="7"/>
  <c r="L33" i="4"/>
  <c r="D4" i="7"/>
  <c r="L9" i="4"/>
  <c r="F15" i="4"/>
  <c r="L21" i="4"/>
  <c r="B21" i="7"/>
  <c r="D26" i="7"/>
  <c r="G9" i="7"/>
  <c r="E26" i="7"/>
  <c r="F7" i="13"/>
  <c r="H9" i="7" l="1"/>
  <c r="J27" i="4"/>
  <c r="D21" i="4"/>
  <c r="A21" i="7"/>
  <c r="B31" i="7"/>
  <c r="H14" i="7"/>
  <c r="D33" i="4"/>
  <c r="J21" i="4"/>
  <c r="E9" i="7"/>
  <c r="B4" i="7"/>
  <c r="H33" i="4"/>
  <c r="B27" i="4"/>
  <c r="E14" i="7"/>
  <c r="G21" i="7"/>
  <c r="H26" i="7"/>
  <c r="J33" i="4"/>
  <c r="H21" i="7"/>
  <c r="L27" i="4"/>
  <c r="D27" i="4"/>
  <c r="E21" i="7"/>
  <c r="D14" i="7"/>
  <c r="F9" i="4"/>
  <c r="H21" i="4"/>
  <c r="H9" i="4"/>
  <c r="G31" i="7"/>
  <c r="B33" i="4"/>
  <c r="H31" i="7"/>
  <c r="E4" i="7"/>
  <c r="B9" i="4"/>
  <c r="B9" i="7"/>
  <c r="F27" i="4"/>
  <c r="A9" i="7"/>
  <c r="D9" i="4"/>
  <c r="H4" i="7"/>
  <c r="B21" i="4"/>
  <c r="A31" i="7"/>
  <c r="F33" i="4"/>
  <c r="H15" i="4"/>
  <c r="J9" i="4"/>
  <c r="A14" i="7"/>
  <c r="B15" i="4"/>
  <c r="D15" i="4"/>
  <c r="A26" i="7"/>
  <c r="D9" i="7"/>
  <c r="H27" i="4"/>
  <c r="D21" i="7"/>
  <c r="D31" i="7"/>
  <c r="F21" i="4"/>
  <c r="G14" i="7"/>
  <c r="A6" i="5" l="1"/>
  <c r="B6" i="5" s="1"/>
  <c r="A7" i="5"/>
  <c r="B7" i="5" s="1"/>
  <c r="A8" i="5"/>
  <c r="B8" i="5" s="1"/>
  <c r="A9" i="5"/>
  <c r="B9" i="5" s="1"/>
  <c r="A10" i="5"/>
  <c r="B10" i="5" s="1"/>
  <c r="A11" i="5"/>
  <c r="B11" i="5" s="1"/>
  <c r="A12" i="5"/>
  <c r="B12" i="5" s="1"/>
  <c r="A13" i="5"/>
  <c r="B13" i="5" s="1"/>
  <c r="A14" i="5"/>
  <c r="B14" i="5" s="1"/>
  <c r="A15" i="5"/>
  <c r="B15" i="5" s="1"/>
  <c r="A16" i="5"/>
  <c r="B16" i="5" s="1"/>
  <c r="A17" i="5"/>
  <c r="B17" i="5" s="1"/>
  <c r="A18" i="5"/>
  <c r="B18" i="5" s="1"/>
  <c r="A19" i="5"/>
  <c r="B19" i="5" s="1"/>
  <c r="A20" i="5"/>
  <c r="B20" i="5" s="1"/>
  <c r="A21" i="5"/>
  <c r="B21" i="5" s="1"/>
  <c r="A22" i="5"/>
  <c r="B22" i="5" s="1"/>
  <c r="A23" i="5"/>
  <c r="B23" i="5" s="1"/>
  <c r="A24" i="5"/>
  <c r="B24" i="5" s="1"/>
  <c r="A25" i="5"/>
  <c r="B25" i="5" s="1"/>
  <c r="A26" i="5"/>
  <c r="B26" i="5" s="1"/>
  <c r="A27" i="5"/>
  <c r="B27" i="5" s="1"/>
  <c r="A28" i="5"/>
  <c r="B28" i="5" s="1"/>
  <c r="A29" i="5"/>
  <c r="B29" i="5" s="1"/>
  <c r="A30" i="5"/>
  <c r="B30" i="5" s="1"/>
  <c r="A31" i="5"/>
  <c r="B31" i="5" s="1"/>
  <c r="A32" i="5"/>
  <c r="B32" i="5" s="1"/>
  <c r="A33" i="5"/>
  <c r="B33" i="5" s="1"/>
  <c r="A34" i="5"/>
  <c r="B34" i="5" s="1"/>
  <c r="A5" i="5"/>
  <c r="B5" i="5" s="1"/>
  <c r="L3" i="4"/>
  <c r="J3" i="4"/>
  <c r="H3" i="4"/>
  <c r="F3" i="4"/>
  <c r="D3" i="4"/>
  <c r="E6" i="5" l="1"/>
  <c r="K7" i="5"/>
  <c r="I8" i="5"/>
  <c r="G9" i="5"/>
  <c r="E10" i="5"/>
  <c r="K11" i="5"/>
  <c r="I12" i="5"/>
  <c r="G13" i="5"/>
  <c r="E14" i="5"/>
  <c r="K15" i="5"/>
  <c r="I16" i="5"/>
  <c r="G17" i="5"/>
  <c r="E18" i="5"/>
  <c r="K19" i="5"/>
  <c r="I20" i="5"/>
  <c r="G21" i="5"/>
  <c r="E22" i="5"/>
  <c r="K23" i="5"/>
  <c r="I24" i="5"/>
  <c r="G25" i="5"/>
  <c r="E26" i="5"/>
  <c r="K27" i="5"/>
  <c r="I28" i="5"/>
  <c r="G29" i="5"/>
  <c r="E30" i="5"/>
  <c r="K31" i="5"/>
  <c r="I32" i="5"/>
  <c r="G33" i="5"/>
  <c r="E34" i="5"/>
  <c r="K7" i="6"/>
  <c r="L7" i="6" s="1"/>
  <c r="K8" i="6"/>
  <c r="L8" i="6" s="1"/>
  <c r="K9" i="6"/>
  <c r="L9" i="6" s="1"/>
  <c r="K10" i="6"/>
  <c r="L10" i="6" s="1"/>
  <c r="K11" i="6"/>
  <c r="L11" i="6" s="1"/>
  <c r="K12" i="6"/>
  <c r="L12" i="6" s="1"/>
  <c r="K13" i="6"/>
  <c r="L13" i="6" s="1"/>
  <c r="K14" i="6"/>
  <c r="L14" i="6" s="1"/>
  <c r="K15" i="6"/>
  <c r="L15" i="6" s="1"/>
  <c r="K16" i="6"/>
  <c r="L16" i="6" s="1"/>
  <c r="K17" i="6"/>
  <c r="L17" i="6" s="1"/>
  <c r="K18" i="6"/>
  <c r="L18" i="6" s="1"/>
  <c r="K19" i="6"/>
  <c r="L19" i="6" s="1"/>
  <c r="K20" i="6"/>
  <c r="L20" i="6" s="1"/>
  <c r="K21" i="6"/>
  <c r="L21" i="6" s="1"/>
  <c r="K22" i="6"/>
  <c r="L22" i="6" s="1"/>
  <c r="K23" i="6"/>
  <c r="L23" i="6" s="1"/>
  <c r="K24" i="6"/>
  <c r="L24" i="6" s="1"/>
  <c r="K25" i="6"/>
  <c r="L25" i="6" s="1"/>
  <c r="K26" i="6"/>
  <c r="L26" i="6" s="1"/>
  <c r="K27" i="6"/>
  <c r="L27" i="6" s="1"/>
  <c r="K28" i="6"/>
  <c r="L28" i="6" s="1"/>
  <c r="K29" i="6"/>
  <c r="L29" i="6" s="1"/>
  <c r="K30" i="6"/>
  <c r="L30" i="6" s="1"/>
  <c r="K31" i="6"/>
  <c r="L31" i="6" s="1"/>
  <c r="K32" i="6"/>
  <c r="L32" i="6" s="1"/>
  <c r="K33" i="6"/>
  <c r="L33" i="6" s="1"/>
  <c r="K34" i="6"/>
  <c r="L34" i="6" s="1"/>
  <c r="K35" i="6"/>
  <c r="L35" i="6" s="1"/>
  <c r="K6" i="6"/>
  <c r="L6" i="6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F6" i="6"/>
  <c r="G6" i="6" s="1"/>
  <c r="C10" i="5" l="1"/>
  <c r="H31" i="5"/>
  <c r="L22" i="5"/>
  <c r="J31" i="5"/>
  <c r="F16" i="5"/>
  <c r="C32" i="5"/>
  <c r="G11" i="5"/>
  <c r="C31" i="5"/>
  <c r="J7" i="5"/>
  <c r="L9" i="5"/>
  <c r="C15" i="5"/>
  <c r="G31" i="5"/>
  <c r="H16" i="5"/>
  <c r="E8" i="5"/>
  <c r="L25" i="5"/>
  <c r="C8" i="5"/>
  <c r="F25" i="5"/>
  <c r="J14" i="5"/>
  <c r="H7" i="5"/>
  <c r="D34" i="5"/>
  <c r="D25" i="5"/>
  <c r="I14" i="5"/>
  <c r="L33" i="5"/>
  <c r="H23" i="5"/>
  <c r="D14" i="5"/>
  <c r="C34" i="5"/>
  <c r="F33" i="5"/>
  <c r="G23" i="5"/>
  <c r="H11" i="5"/>
  <c r="D21" i="5"/>
  <c r="D29" i="5"/>
  <c r="C26" i="5"/>
  <c r="C7" i="5"/>
  <c r="D33" i="5"/>
  <c r="L30" i="5"/>
  <c r="J27" i="5"/>
  <c r="J22" i="5"/>
  <c r="H19" i="5"/>
  <c r="E16" i="5"/>
  <c r="L13" i="5"/>
  <c r="F9" i="5"/>
  <c r="G7" i="5"/>
  <c r="K29" i="5"/>
  <c r="F29" i="5"/>
  <c r="J19" i="5"/>
  <c r="C24" i="5"/>
  <c r="J30" i="5"/>
  <c r="H27" i="5"/>
  <c r="H24" i="5"/>
  <c r="I22" i="5"/>
  <c r="G19" i="5"/>
  <c r="J15" i="5"/>
  <c r="K13" i="5"/>
  <c r="D9" i="5"/>
  <c r="L6" i="5"/>
  <c r="C23" i="5"/>
  <c r="H32" i="5"/>
  <c r="I30" i="5"/>
  <c r="G27" i="5"/>
  <c r="F24" i="5"/>
  <c r="D22" i="5"/>
  <c r="L17" i="5"/>
  <c r="H15" i="5"/>
  <c r="F13" i="5"/>
  <c r="J6" i="5"/>
  <c r="C18" i="5"/>
  <c r="F32" i="5"/>
  <c r="D30" i="5"/>
  <c r="L26" i="5"/>
  <c r="E24" i="5"/>
  <c r="L21" i="5"/>
  <c r="F17" i="5"/>
  <c r="G15" i="5"/>
  <c r="D13" i="5"/>
  <c r="H8" i="5"/>
  <c r="I6" i="5"/>
  <c r="F21" i="5"/>
  <c r="C16" i="5"/>
  <c r="L34" i="5"/>
  <c r="E32" i="5"/>
  <c r="L29" i="5"/>
  <c r="D26" i="5"/>
  <c r="J23" i="5"/>
  <c r="K21" i="5"/>
  <c r="D17" i="5"/>
  <c r="L14" i="5"/>
  <c r="J11" i="5"/>
  <c r="F8" i="5"/>
  <c r="D6" i="5"/>
  <c r="H28" i="5"/>
  <c r="H20" i="5"/>
  <c r="L18" i="5"/>
  <c r="D18" i="5"/>
  <c r="H12" i="5"/>
  <c r="L10" i="5"/>
  <c r="D10" i="5"/>
  <c r="C33" i="5"/>
  <c r="C25" i="5"/>
  <c r="C17" i="5"/>
  <c r="C9" i="5"/>
  <c r="K34" i="5"/>
  <c r="E33" i="5"/>
  <c r="G32" i="5"/>
  <c r="I31" i="5"/>
  <c r="K30" i="5"/>
  <c r="E29" i="5"/>
  <c r="G28" i="5"/>
  <c r="I27" i="5"/>
  <c r="K26" i="5"/>
  <c r="E25" i="5"/>
  <c r="G24" i="5"/>
  <c r="I23" i="5"/>
  <c r="K22" i="5"/>
  <c r="E21" i="5"/>
  <c r="G20" i="5"/>
  <c r="I19" i="5"/>
  <c r="K18" i="5"/>
  <c r="E17" i="5"/>
  <c r="G16" i="5"/>
  <c r="I15" i="5"/>
  <c r="K14" i="5"/>
  <c r="E13" i="5"/>
  <c r="G12" i="5"/>
  <c r="I11" i="5"/>
  <c r="K10" i="5"/>
  <c r="E9" i="5"/>
  <c r="G8" i="5"/>
  <c r="I7" i="5"/>
  <c r="K6" i="5"/>
  <c r="J10" i="5"/>
  <c r="I34" i="5"/>
  <c r="K33" i="5"/>
  <c r="E28" i="5"/>
  <c r="I26" i="5"/>
  <c r="K25" i="5"/>
  <c r="E20" i="5"/>
  <c r="I18" i="5"/>
  <c r="K17" i="5"/>
  <c r="E12" i="5"/>
  <c r="I10" i="5"/>
  <c r="K9" i="5"/>
  <c r="C30" i="5"/>
  <c r="C22" i="5"/>
  <c r="C14" i="5"/>
  <c r="C6" i="5"/>
  <c r="H34" i="5"/>
  <c r="J33" i="5"/>
  <c r="L32" i="5"/>
  <c r="D32" i="5"/>
  <c r="F31" i="5"/>
  <c r="H30" i="5"/>
  <c r="J29" i="5"/>
  <c r="L28" i="5"/>
  <c r="D28" i="5"/>
  <c r="F27" i="5"/>
  <c r="H26" i="5"/>
  <c r="J25" i="5"/>
  <c r="L24" i="5"/>
  <c r="D24" i="5"/>
  <c r="F23" i="5"/>
  <c r="H22" i="5"/>
  <c r="J21" i="5"/>
  <c r="L20" i="5"/>
  <c r="D20" i="5"/>
  <c r="F19" i="5"/>
  <c r="H18" i="5"/>
  <c r="J17" i="5"/>
  <c r="L16" i="5"/>
  <c r="D16" i="5"/>
  <c r="F15" i="5"/>
  <c r="H14" i="5"/>
  <c r="J13" i="5"/>
  <c r="L12" i="5"/>
  <c r="D12" i="5"/>
  <c r="F11" i="5"/>
  <c r="H10" i="5"/>
  <c r="J9" i="5"/>
  <c r="L8" i="5"/>
  <c r="D8" i="5"/>
  <c r="F7" i="5"/>
  <c r="H6" i="5"/>
  <c r="F28" i="5"/>
  <c r="J26" i="5"/>
  <c r="J18" i="5"/>
  <c r="F12" i="5"/>
  <c r="C29" i="5"/>
  <c r="C21" i="5"/>
  <c r="C13" i="5"/>
  <c r="G34" i="5"/>
  <c r="I33" i="5"/>
  <c r="K32" i="5"/>
  <c r="E31" i="5"/>
  <c r="G30" i="5"/>
  <c r="I29" i="5"/>
  <c r="K28" i="5"/>
  <c r="E27" i="5"/>
  <c r="G26" i="5"/>
  <c r="I25" i="5"/>
  <c r="K24" i="5"/>
  <c r="E23" i="5"/>
  <c r="G22" i="5"/>
  <c r="I21" i="5"/>
  <c r="K20" i="5"/>
  <c r="E19" i="5"/>
  <c r="G18" i="5"/>
  <c r="I17" i="5"/>
  <c r="K16" i="5"/>
  <c r="E15" i="5"/>
  <c r="G14" i="5"/>
  <c r="I13" i="5"/>
  <c r="K12" i="5"/>
  <c r="E11" i="5"/>
  <c r="G10" i="5"/>
  <c r="I9" i="5"/>
  <c r="K8" i="5"/>
  <c r="E7" i="5"/>
  <c r="G6" i="5"/>
  <c r="J34" i="5"/>
  <c r="C28" i="5"/>
  <c r="C20" i="5"/>
  <c r="C12" i="5"/>
  <c r="F34" i="5"/>
  <c r="H33" i="5"/>
  <c r="J32" i="5"/>
  <c r="L31" i="5"/>
  <c r="D31" i="5"/>
  <c r="F30" i="5"/>
  <c r="H29" i="5"/>
  <c r="J28" i="5"/>
  <c r="L27" i="5"/>
  <c r="D27" i="5"/>
  <c r="F26" i="5"/>
  <c r="H25" i="5"/>
  <c r="J24" i="5"/>
  <c r="L23" i="5"/>
  <c r="D23" i="5"/>
  <c r="F22" i="5"/>
  <c r="H21" i="5"/>
  <c r="J20" i="5"/>
  <c r="L19" i="5"/>
  <c r="D19" i="5"/>
  <c r="F18" i="5"/>
  <c r="H17" i="5"/>
  <c r="J16" i="5"/>
  <c r="L15" i="5"/>
  <c r="D15" i="5"/>
  <c r="F14" i="5"/>
  <c r="H13" i="5"/>
  <c r="J12" i="5"/>
  <c r="L11" i="5"/>
  <c r="D11" i="5"/>
  <c r="F10" i="5"/>
  <c r="H9" i="5"/>
  <c r="J8" i="5"/>
  <c r="L7" i="5"/>
  <c r="D7" i="5"/>
  <c r="F6" i="5"/>
  <c r="F20" i="5"/>
  <c r="C27" i="5"/>
  <c r="C19" i="5"/>
  <c r="C11" i="5"/>
  <c r="A4" i="7" l="1"/>
  <c r="B3" i="4"/>
  <c r="L5" i="5"/>
  <c r="E5" i="5" l="1"/>
  <c r="G5" i="5"/>
  <c r="K5" i="5"/>
  <c r="C5" i="5"/>
  <c r="J5" i="5"/>
  <c r="D5" i="5"/>
  <c r="H5" i="5"/>
  <c r="F5" i="5"/>
  <c r="I5" i="5"/>
</calcChain>
</file>

<file path=xl/sharedStrings.xml><?xml version="1.0" encoding="utf-8"?>
<sst xmlns="http://schemas.openxmlformats.org/spreadsheetml/2006/main" count="2371" uniqueCount="585">
  <si>
    <t>座號</t>
    <phoneticPr fontId="1" type="noConversion"/>
  </si>
  <si>
    <t>性別</t>
    <phoneticPr fontId="1" type="noConversion"/>
  </si>
  <si>
    <t>班長</t>
  </si>
  <si>
    <t>班長</t>
    <phoneticPr fontId="1" type="noConversion"/>
  </si>
  <si>
    <t>副班長</t>
  </si>
  <si>
    <t>副班長</t>
    <phoneticPr fontId="1" type="noConversion"/>
  </si>
  <si>
    <t>風紀</t>
    <phoneticPr fontId="1" type="noConversion"/>
  </si>
  <si>
    <t>英文小老師</t>
    <phoneticPr fontId="1" type="noConversion"/>
  </si>
  <si>
    <t>數學小老師</t>
    <phoneticPr fontId="1" type="noConversion"/>
  </si>
  <si>
    <t>自然小老師</t>
    <phoneticPr fontId="1" type="noConversion"/>
  </si>
  <si>
    <t>地理小老師</t>
    <phoneticPr fontId="1" type="noConversion"/>
  </si>
  <si>
    <t>歷史小老師</t>
    <phoneticPr fontId="1" type="noConversion"/>
  </si>
  <si>
    <t>公民小老師</t>
    <phoneticPr fontId="1" type="noConversion"/>
  </si>
  <si>
    <t>衛生</t>
  </si>
  <si>
    <t>衛生</t>
    <phoneticPr fontId="1" type="noConversion"/>
  </si>
  <si>
    <t>學藝</t>
    <phoneticPr fontId="1" type="noConversion"/>
  </si>
  <si>
    <t>文書</t>
    <phoneticPr fontId="1" type="noConversion"/>
  </si>
  <si>
    <t>體育</t>
    <phoneticPr fontId="1" type="noConversion"/>
  </si>
  <si>
    <t>輔導</t>
    <phoneticPr fontId="1" type="noConversion"/>
  </si>
  <si>
    <t>總務</t>
    <phoneticPr fontId="1" type="noConversion"/>
  </si>
  <si>
    <t>資訊小老師</t>
    <phoneticPr fontId="1" type="noConversion"/>
  </si>
  <si>
    <t>科技小老師</t>
    <phoneticPr fontId="1" type="noConversion"/>
  </si>
  <si>
    <t>音樂小老師</t>
    <phoneticPr fontId="1" type="noConversion"/>
  </si>
  <si>
    <t>視覺小老師</t>
    <phoneticPr fontId="1" type="noConversion"/>
  </si>
  <si>
    <t>童軍小老師</t>
    <phoneticPr fontId="1" type="noConversion"/>
  </si>
  <si>
    <t>表藝小老師</t>
    <phoneticPr fontId="1" type="noConversion"/>
  </si>
  <si>
    <t>擔任職務</t>
    <phoneticPr fontId="1" type="noConversion"/>
  </si>
  <si>
    <t>教師簽章：</t>
    <phoneticPr fontId="1" type="noConversion"/>
  </si>
  <si>
    <t>日期</t>
    <phoneticPr fontId="1" type="noConversion"/>
  </si>
  <si>
    <t>單元</t>
    <phoneticPr fontId="1" type="noConversion"/>
  </si>
  <si>
    <t>no.1</t>
    <phoneticPr fontId="1" type="noConversion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</si>
  <si>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</si>
  <si>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</si>
  <si>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</si>
  <si>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</si>
  <si>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</si>
  <si>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</si>
  <si>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</si>
  <si>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</si>
  <si>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</si>
  <si>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科目：</t>
    <phoneticPr fontId="1" type="noConversion"/>
  </si>
  <si>
    <t>講</t>
    <phoneticPr fontId="1" type="noConversion"/>
  </si>
  <si>
    <t>台</t>
    <phoneticPr fontId="1" type="noConversion"/>
  </si>
  <si>
    <t>第一列</t>
    <phoneticPr fontId="1" type="noConversion"/>
  </si>
  <si>
    <t>第二列</t>
    <phoneticPr fontId="1" type="noConversion"/>
  </si>
  <si>
    <t>第三列</t>
    <phoneticPr fontId="1" type="noConversion"/>
  </si>
  <si>
    <t>第四列</t>
    <phoneticPr fontId="1" type="noConversion"/>
  </si>
  <si>
    <t>第五列</t>
    <phoneticPr fontId="1" type="noConversion"/>
  </si>
  <si>
    <t>第六列</t>
    <phoneticPr fontId="1" type="noConversion"/>
  </si>
  <si>
    <t>第六列</t>
    <phoneticPr fontId="1" type="noConversion"/>
  </si>
  <si>
    <t>第一排</t>
    <phoneticPr fontId="1" type="noConversion"/>
  </si>
  <si>
    <t>第二排</t>
    <phoneticPr fontId="1" type="noConversion"/>
  </si>
  <si>
    <t>第三排</t>
    <phoneticPr fontId="1" type="noConversion"/>
  </si>
  <si>
    <t>第四排</t>
    <phoneticPr fontId="1" type="noConversion"/>
  </si>
  <si>
    <t>第五排</t>
    <phoneticPr fontId="1" type="noConversion"/>
  </si>
  <si>
    <t>第六排</t>
    <phoneticPr fontId="1" type="noConversion"/>
  </si>
  <si>
    <t>第一組</t>
    <phoneticPr fontId="1" type="noConversion"/>
  </si>
  <si>
    <t>第二組</t>
    <phoneticPr fontId="1" type="noConversion"/>
  </si>
  <si>
    <t>第三組</t>
    <phoneticPr fontId="1" type="noConversion"/>
  </si>
  <si>
    <t>第四組</t>
    <phoneticPr fontId="1" type="noConversion"/>
  </si>
  <si>
    <t>第五組</t>
    <phoneticPr fontId="1" type="noConversion"/>
  </si>
  <si>
    <t>第六組</t>
    <phoneticPr fontId="1" type="noConversion"/>
  </si>
  <si>
    <t>平均</t>
    <phoneticPr fontId="1" type="noConversion"/>
  </si>
  <si>
    <t>分數</t>
    <phoneticPr fontId="1" type="noConversion"/>
  </si>
  <si>
    <t>90~99</t>
    <phoneticPr fontId="1" type="noConversion"/>
  </si>
  <si>
    <t>80~89</t>
    <phoneticPr fontId="1" type="noConversion"/>
  </si>
  <si>
    <t>70~79</t>
    <phoneticPr fontId="1" type="noConversion"/>
  </si>
  <si>
    <t>60~69</t>
    <phoneticPr fontId="1" type="noConversion"/>
  </si>
  <si>
    <t>50~59</t>
    <phoneticPr fontId="1" type="noConversion"/>
  </si>
  <si>
    <t>&gt;50</t>
    <phoneticPr fontId="1" type="noConversion"/>
  </si>
  <si>
    <t>人數</t>
    <phoneticPr fontId="1" type="noConversion"/>
  </si>
  <si>
    <t>公民小老師</t>
  </si>
  <si>
    <t>名次</t>
    <phoneticPr fontId="1" type="noConversion"/>
  </si>
  <si>
    <t>加權</t>
    <phoneticPr fontId="1" type="noConversion"/>
  </si>
  <si>
    <t>科目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</si>
  <si>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</si>
  <si>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</si>
  <si>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</si>
  <si>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自然</t>
    <phoneticPr fontId="1" type="noConversion"/>
  </si>
  <si>
    <t>地理</t>
    <phoneticPr fontId="1" type="noConversion"/>
  </si>
  <si>
    <t>歷史</t>
    <phoneticPr fontId="1" type="noConversion"/>
  </si>
  <si>
    <t>公民</t>
    <phoneticPr fontId="1" type="noConversion"/>
  </si>
  <si>
    <t>未加權平均</t>
    <phoneticPr fontId="1" type="noConversion"/>
  </si>
  <si>
    <t>未加權名次</t>
    <phoneticPr fontId="1" type="noConversion"/>
  </si>
  <si>
    <t>加權平均</t>
    <phoneticPr fontId="1" type="noConversion"/>
  </si>
  <si>
    <t>加權名次</t>
    <phoneticPr fontId="1" type="noConversion"/>
  </si>
  <si>
    <t>班級</t>
    <phoneticPr fontId="1" type="noConversion"/>
  </si>
  <si>
    <t>學號</t>
  </si>
  <si>
    <t>學生英名</t>
  </si>
  <si>
    <t>身分證</t>
  </si>
  <si>
    <t>生日</t>
  </si>
  <si>
    <t>通訊地址</t>
  </si>
  <si>
    <t>監護人</t>
  </si>
  <si>
    <t>監護人電話宅</t>
  </si>
  <si>
    <t>監護人手機</t>
  </si>
  <si>
    <t>母親手機</t>
  </si>
  <si>
    <t>班級座號</t>
    <phoneticPr fontId="1" type="noConversion"/>
  </si>
  <si>
    <t>學年</t>
    <phoneticPr fontId="1" type="noConversion"/>
  </si>
  <si>
    <t xml:space="preserve"> </t>
    <phoneticPr fontId="1" type="noConversion"/>
  </si>
  <si>
    <r>
      <t>第2階段：請導師活動當日~1.家長簽名後本表逕擲</t>
    </r>
    <r>
      <rPr>
        <b/>
        <u/>
        <sz val="12"/>
        <color theme="1"/>
        <rFont val="新細明體"/>
        <family val="1"/>
        <charset val="136"/>
        <scheme val="minor"/>
      </rPr>
      <t>總務處</t>
    </r>
    <r>
      <rPr>
        <sz val="12"/>
        <color theme="1"/>
        <rFont val="新細明體"/>
        <family val="2"/>
        <charset val="136"/>
        <scheme val="minor"/>
      </rPr>
      <t>。2.背面的『家長提問』：□有 、 □無。</t>
    </r>
    <phoneticPr fontId="1" type="noConversion"/>
  </si>
  <si>
    <t>第1階段</t>
    <phoneticPr fontId="1" type="noConversion"/>
  </si>
  <si>
    <t>第2階段</t>
    <phoneticPr fontId="1" type="noConversion"/>
  </si>
  <si>
    <t>人數統計</t>
    <phoneticPr fontId="1" type="noConversion"/>
  </si>
  <si>
    <t>不參加</t>
    <phoneticPr fontId="10" type="noConversion"/>
  </si>
  <si>
    <t>要參加</t>
    <phoneticPr fontId="10" type="noConversion"/>
  </si>
  <si>
    <t>no.</t>
    <phoneticPr fontId="10" type="noConversion"/>
  </si>
  <si>
    <t>姓名</t>
    <phoneticPr fontId="10" type="noConversion"/>
  </si>
  <si>
    <t>不參加</t>
  </si>
  <si>
    <t>要參加</t>
  </si>
  <si>
    <t>家長簽名</t>
    <phoneticPr fontId="10" type="noConversion"/>
  </si>
  <si>
    <t>自訂4</t>
    <phoneticPr fontId="1" type="noConversion"/>
  </si>
  <si>
    <t>自訂5</t>
    <phoneticPr fontId="1" type="noConversion"/>
  </si>
  <si>
    <t>自訂6</t>
  </si>
  <si>
    <t>自訂7</t>
  </si>
  <si>
    <t>自訂8</t>
  </si>
  <si>
    <t>自訂9</t>
  </si>
  <si>
    <t>自訂10</t>
  </si>
  <si>
    <t>健教</t>
    <phoneticPr fontId="1" type="noConversion"/>
  </si>
  <si>
    <t>風紀</t>
  </si>
  <si>
    <t>學藝</t>
  </si>
  <si>
    <t>文書</t>
  </si>
  <si>
    <t>體育</t>
  </si>
  <si>
    <t>輔導</t>
  </si>
  <si>
    <t>總務</t>
  </si>
  <si>
    <t>英文小老師</t>
  </si>
  <si>
    <t>數學小老師</t>
  </si>
  <si>
    <t>自然小老師</t>
  </si>
  <si>
    <t>地理小老師</t>
  </si>
  <si>
    <t>歷史小老師</t>
  </si>
  <si>
    <t>資訊小老師</t>
  </si>
  <si>
    <t>科技小老師</t>
  </si>
  <si>
    <t>音樂小老師</t>
  </si>
  <si>
    <t>視覺小老師</t>
  </si>
  <si>
    <t>表藝小老師</t>
  </si>
  <si>
    <t>童軍小老師</t>
  </si>
  <si>
    <t>男</t>
  </si>
  <si>
    <t>女</t>
  </si>
  <si>
    <t/>
  </si>
  <si>
    <t>年級</t>
    <phoneticPr fontId="1" type="noConversion"/>
  </si>
  <si>
    <t>學生</t>
    <phoneticPr fontId="1" type="noConversion"/>
  </si>
  <si>
    <t>第        次段考</t>
    <phoneticPr fontId="1" type="noConversion"/>
  </si>
  <si>
    <t>平時</t>
    <phoneticPr fontId="1" type="noConversion"/>
  </si>
  <si>
    <t>段考</t>
    <phoneticPr fontId="1" type="noConversion"/>
  </si>
  <si>
    <r>
      <t>第1階段：請輔導股長於班親會2週前，勾選&amp;統計本表後逕擲</t>
    </r>
    <r>
      <rPr>
        <b/>
        <u/>
        <sz val="12"/>
        <color theme="1"/>
        <rFont val="新細明體"/>
        <family val="1"/>
        <charset val="136"/>
        <scheme val="minor"/>
      </rPr>
      <t>輔導室</t>
    </r>
    <r>
      <rPr>
        <sz val="12"/>
        <color theme="1"/>
        <rFont val="新細明體"/>
        <family val="2"/>
        <charset val="136"/>
        <scheme val="minor"/>
      </rPr>
      <t>。</t>
    </r>
    <phoneticPr fontId="1" type="noConversion"/>
  </si>
  <si>
    <t>題號</t>
  </si>
  <si>
    <t>會辦處室</t>
    <phoneticPr fontId="1" type="noConversion"/>
  </si>
  <si>
    <t>( 教 / 學 / 總 / 輔 )</t>
    <phoneticPr fontId="1" type="noConversion"/>
  </si>
  <si>
    <t>待學校回覆的『家長提問』</t>
    <phoneticPr fontId="1" type="noConversion"/>
  </si>
  <si>
    <r>
      <rPr>
        <sz val="11"/>
        <color theme="0" tint="-0.34998626667073579"/>
        <rFont val="新細明體"/>
        <family val="1"/>
        <charset val="136"/>
      </rPr>
      <t>填</t>
    </r>
    <r>
      <rPr>
        <sz val="11"/>
        <color theme="0" tint="-0.34998626667073579"/>
        <rFont val="新細明體"/>
        <family val="1"/>
        <charset val="136"/>
        <scheme val="minor"/>
      </rPr>
      <t>實到人數</t>
    </r>
    <phoneticPr fontId="10" type="noConversion"/>
  </si>
  <si>
    <t>no.</t>
    <phoneticPr fontId="1" type="noConversion"/>
  </si>
  <si>
    <t>學號</t>
    <phoneticPr fontId="1" type="noConversion"/>
  </si>
  <si>
    <t>敘獎學生</t>
    <phoneticPr fontId="1" type="noConversion"/>
  </si>
  <si>
    <t>獎懲種類</t>
    <phoneticPr fontId="1" type="noConversion"/>
  </si>
  <si>
    <t>自訂01</t>
    <phoneticPr fontId="1" type="noConversion"/>
  </si>
  <si>
    <t>自訂02</t>
    <phoneticPr fontId="1" type="noConversion"/>
  </si>
  <si>
    <t>自訂03</t>
  </si>
  <si>
    <t>自訂04</t>
  </si>
  <si>
    <t>自訂05</t>
  </si>
  <si>
    <t>自訂06</t>
  </si>
  <si>
    <t>自訂07</t>
  </si>
  <si>
    <t>自訂08</t>
  </si>
  <si>
    <t>自訂09</t>
  </si>
  <si>
    <t>姓名性別</t>
    <phoneticPr fontId="1" type="noConversion"/>
  </si>
  <si>
    <t>幹部</t>
    <phoneticPr fontId="1" type="noConversion"/>
  </si>
  <si>
    <t>小老師</t>
    <phoneticPr fontId="1" type="noConversion"/>
  </si>
  <si>
    <t>自訂11</t>
  </si>
  <si>
    <t>自訂12</t>
  </si>
  <si>
    <t>自訂13</t>
  </si>
  <si>
    <t>自訂14</t>
  </si>
  <si>
    <t>自訂15</t>
  </si>
  <si>
    <t>副風紀</t>
  </si>
  <si>
    <t>副風紀</t>
    <phoneticPr fontId="1" type="noConversion"/>
  </si>
  <si>
    <t>自訂03</t>
    <phoneticPr fontId="1" type="noConversion"/>
  </si>
  <si>
    <t>自訂04</t>
    <phoneticPr fontId="1" type="noConversion"/>
  </si>
  <si>
    <t>自訂05</t>
    <phoneticPr fontId="1" type="noConversion"/>
  </si>
  <si>
    <t>自訂06</t>
    <phoneticPr fontId="1" type="noConversion"/>
  </si>
  <si>
    <t>自訂07</t>
    <phoneticPr fontId="1" type="noConversion"/>
  </si>
  <si>
    <t>自訂08</t>
    <phoneticPr fontId="1" type="noConversion"/>
  </si>
  <si>
    <t>自訂09</t>
    <phoneticPr fontId="1" type="noConversion"/>
  </si>
  <si>
    <t>自訂10</t>
    <phoneticPr fontId="1" type="noConversion"/>
  </si>
  <si>
    <t>自訂11</t>
    <phoneticPr fontId="1" type="noConversion"/>
  </si>
  <si>
    <t>自訂12</t>
    <phoneticPr fontId="1" type="noConversion"/>
  </si>
  <si>
    <t>自訂13</t>
    <phoneticPr fontId="1" type="noConversion"/>
  </si>
  <si>
    <t>自訂14</t>
    <phoneticPr fontId="1" type="noConversion"/>
  </si>
  <si>
    <t>自訂15</t>
    <phoneticPr fontId="1" type="noConversion"/>
  </si>
  <si>
    <t>自訂16</t>
    <phoneticPr fontId="1" type="noConversion"/>
  </si>
  <si>
    <t>自訂17</t>
    <phoneticPr fontId="1" type="noConversion"/>
  </si>
  <si>
    <t>自訂18</t>
    <phoneticPr fontId="1" type="noConversion"/>
  </si>
  <si>
    <t>自訂19</t>
    <phoneticPr fontId="1" type="noConversion"/>
  </si>
  <si>
    <t>國文小老師1</t>
  </si>
  <si>
    <t>國文小老師1</t>
    <phoneticPr fontId="1" type="noConversion"/>
  </si>
  <si>
    <t>國文小老師2</t>
  </si>
  <si>
    <t>國文小老師2</t>
    <phoneticPr fontId="1" type="noConversion"/>
  </si>
  <si>
    <t>備註</t>
    <phoneticPr fontId="1" type="noConversion"/>
  </si>
  <si>
    <t>掃第1~2排地板</t>
    <phoneticPr fontId="1" type="noConversion"/>
  </si>
  <si>
    <t>掃第3~4排地板</t>
    <phoneticPr fontId="1" type="noConversion"/>
  </si>
  <si>
    <t>掃第5排&amp;前後地板</t>
    <phoneticPr fontId="1" type="noConversion"/>
  </si>
  <si>
    <t>拖第1~2排地板</t>
    <phoneticPr fontId="1" type="noConversion"/>
  </si>
  <si>
    <t>拖第3~4排地板</t>
    <phoneticPr fontId="1" type="noConversion"/>
  </si>
  <si>
    <t>拖第5排&amp;前後地板</t>
    <phoneticPr fontId="1" type="noConversion"/>
  </si>
  <si>
    <t>掃走廊</t>
    <phoneticPr fontId="1" type="noConversion"/>
  </si>
  <si>
    <t>拖走廊</t>
    <phoneticPr fontId="1" type="noConversion"/>
  </si>
  <si>
    <t>清掃陽台</t>
    <phoneticPr fontId="1" type="noConversion"/>
  </si>
  <si>
    <t>衛生股長</t>
    <phoneticPr fontId="1" type="noConversion"/>
  </si>
  <si>
    <t>序</t>
    <phoneticPr fontId="1" type="noConversion"/>
  </si>
  <si>
    <t>清掃樓梯1</t>
    <phoneticPr fontId="1" type="noConversion"/>
  </si>
  <si>
    <t>清掃樓梯2</t>
    <phoneticPr fontId="1" type="noConversion"/>
  </si>
  <si>
    <t>清掃樓梯3</t>
    <phoneticPr fontId="1" type="noConversion"/>
  </si>
  <si>
    <t>清掃樓梯4</t>
    <phoneticPr fontId="1" type="noConversion"/>
  </si>
  <si>
    <t>打掃工作(依座號排)：</t>
    <phoneticPr fontId="1" type="noConversion"/>
  </si>
  <si>
    <t>打掃工作(依工作序排)：</t>
    <phoneticPr fontId="1" type="noConversion"/>
  </si>
  <si>
    <t>步驟2.填：序</t>
    <phoneticPr fontId="1" type="noConversion"/>
  </si>
  <si>
    <t>步驟1.填：任務</t>
    <phoneticPr fontId="1" type="noConversion"/>
  </si>
  <si>
    <t>任務</t>
    <phoneticPr fontId="1" type="noConversion"/>
  </si>
  <si>
    <t>自訂</t>
    <phoneticPr fontId="1" type="noConversion"/>
  </si>
  <si>
    <t>獎懲次數</t>
    <phoneticPr fontId="1" type="noConversion"/>
  </si>
  <si>
    <t>嘉獎</t>
  </si>
  <si>
    <t>嘉獎</t>
    <phoneticPr fontId="1" type="noConversion"/>
  </si>
  <si>
    <t>大功</t>
    <phoneticPr fontId="1" type="noConversion"/>
  </si>
  <si>
    <t>小功</t>
    <phoneticPr fontId="1" type="noConversion"/>
  </si>
  <si>
    <t>大過</t>
    <phoneticPr fontId="1" type="noConversion"/>
  </si>
  <si>
    <t>小過</t>
    <phoneticPr fontId="1" type="noConversion"/>
  </si>
  <si>
    <t>警告</t>
    <phoneticPr fontId="1" type="noConversion"/>
  </si>
  <si>
    <t>獎懲
種類</t>
    <phoneticPr fontId="1" type="noConversion"/>
  </si>
  <si>
    <t>←自動顯示</t>
    <phoneticPr fontId="1" type="noConversion"/>
  </si>
  <si>
    <t>步驟3.至『座位』工作表輸入座號(如下)。</t>
    <phoneticPr fontId="1" type="noConversion"/>
  </si>
  <si>
    <r>
      <t>←請輸入 ※重複出現時會呈現</t>
    </r>
    <r>
      <rPr>
        <b/>
        <sz val="12"/>
        <color rgb="FFFF0000"/>
        <rFont val="新細明體"/>
        <family val="1"/>
        <charset val="136"/>
        <scheme val="minor"/>
      </rPr>
      <t>粉紅底</t>
    </r>
    <r>
      <rPr>
        <b/>
        <sz val="12"/>
        <color rgb="FF7030A0"/>
        <rFont val="新細明體"/>
        <family val="1"/>
        <charset val="136"/>
        <scheme val="minor"/>
      </rPr>
      <t>。</t>
    </r>
    <phoneticPr fontId="1" type="noConversion"/>
  </si>
  <si>
    <t>監護人電話宅</t>
    <phoneticPr fontId="1" type="noConversion"/>
  </si>
  <si>
    <t>導師</t>
    <phoneticPr fontId="1" type="noConversion"/>
  </si>
  <si>
    <t>學生</t>
    <phoneticPr fontId="1" type="noConversion"/>
  </si>
  <si>
    <t>通訊地址</t>
    <phoneticPr fontId="1" type="noConversion"/>
  </si>
  <si>
    <t>班級</t>
    <phoneticPr fontId="1" type="noConversion"/>
  </si>
  <si>
    <t>01</t>
    <phoneticPr fontId="1" type="noConversion"/>
  </si>
  <si>
    <t>02</t>
    <phoneticPr fontId="1" type="noConversion"/>
  </si>
  <si>
    <t>03</t>
  </si>
  <si>
    <t>04</t>
  </si>
  <si>
    <t>05</t>
  </si>
  <si>
    <t>06</t>
  </si>
  <si>
    <t>07</t>
  </si>
  <si>
    <t>08</t>
  </si>
  <si>
    <t>09</t>
  </si>
  <si>
    <t>班級</t>
    <phoneticPr fontId="1" type="noConversion"/>
  </si>
  <si>
    <t>※可輸入“座號”搜尋。</t>
    <phoneticPr fontId="1" type="noConversion"/>
  </si>
  <si>
    <t>迪士尼</t>
    <phoneticPr fontId="1" type="noConversion"/>
  </si>
  <si>
    <t>→</t>
    <phoneticPr fontId="1" type="noConversion"/>
  </si>
  <si>
    <t>獎懲原因</t>
    <phoneticPr fontId="1" type="noConversion"/>
  </si>
  <si>
    <t>愛校服務表現良好</t>
    <phoneticPr fontId="1" type="noConversion"/>
  </si>
  <si>
    <t>109-1</t>
    <phoneticPr fontId="1" type="noConversion"/>
  </si>
  <si>
    <t>步驟1.建立以下表單。</t>
    <phoneticPr fontId="1" type="noConversion"/>
  </si>
  <si>
    <t>.</t>
  </si>
  <si>
    <t>.</t>
    <phoneticPr fontId="1" type="noConversion"/>
  </si>
  <si>
    <t>.</t>
    <phoneticPr fontId="1" type="noConversion"/>
  </si>
  <si>
    <t>.</t>
    <phoneticPr fontId="1" type="noConversion"/>
  </si>
  <si>
    <t>.</t>
    <phoneticPr fontId="1" type="noConversion"/>
  </si>
  <si>
    <t>編號</t>
    <phoneticPr fontId="1" type="noConversion"/>
  </si>
  <si>
    <t>科目</t>
    <phoneticPr fontId="1" type="noConversion"/>
  </si>
  <si>
    <t>教師</t>
    <phoneticPr fontId="1" type="noConversion"/>
  </si>
  <si>
    <t>六</t>
  </si>
  <si>
    <t>四</t>
    <phoneticPr fontId="10" type="noConversion"/>
  </si>
  <si>
    <t>三</t>
    <phoneticPr fontId="10" type="noConversion"/>
  </si>
  <si>
    <t>二</t>
    <phoneticPr fontId="10" type="noConversion"/>
  </si>
  <si>
    <t>一</t>
  </si>
  <si>
    <t>早</t>
  </si>
  <si>
    <t>上</t>
  </si>
  <si>
    <t> ︴</t>
  </si>
  <si>
    <t>自</t>
  </si>
  <si>
    <t>午</t>
  </si>
  <si>
    <t>習</t>
  </si>
  <si>
    <t>第</t>
  </si>
  <si>
    <t>節</t>
  </si>
  <si>
    <t>二</t>
  </si>
  <si>
    <t>三</t>
  </si>
  <si>
    <t>四</t>
  </si>
  <si>
    <t>下</t>
  </si>
  <si>
    <t>五</t>
  </si>
  <si>
    <t>七</t>
  </si>
  <si>
    <t>八</t>
  </si>
  <si>
    <t>九</t>
  </si>
  <si>
    <t>五</t>
    <phoneticPr fontId="10" type="noConversion"/>
  </si>
  <si>
    <t> ︴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</si>
  <si>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</si>
  <si>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</si>
  <si>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</si>
  <si>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自然</t>
    <phoneticPr fontId="1" type="noConversion"/>
  </si>
  <si>
    <t>地理</t>
    <phoneticPr fontId="1" type="noConversion"/>
  </si>
  <si>
    <t>歷史</t>
    <phoneticPr fontId="1" type="noConversion"/>
  </si>
  <si>
    <t>公民</t>
    <phoneticPr fontId="1" type="noConversion"/>
  </si>
  <si>
    <t>班級活動</t>
    <phoneticPr fontId="1" type="noConversion"/>
  </si>
  <si>
    <t>社團活動</t>
    <phoneticPr fontId="1" type="noConversion"/>
  </si>
  <si>
    <t>輔導</t>
    <phoneticPr fontId="1" type="noConversion"/>
  </si>
  <si>
    <t>家政</t>
    <phoneticPr fontId="1" type="noConversion"/>
  </si>
  <si>
    <t>童軍</t>
    <phoneticPr fontId="1" type="noConversion"/>
  </si>
  <si>
    <t>視覺藝術</t>
    <phoneticPr fontId="1" type="noConversion"/>
  </si>
  <si>
    <t>表演藝術</t>
    <phoneticPr fontId="1" type="noConversion"/>
  </si>
  <si>
    <t>音樂</t>
    <phoneticPr fontId="1" type="noConversion"/>
  </si>
  <si>
    <t>資訊科技</t>
    <phoneticPr fontId="1" type="noConversion"/>
  </si>
  <si>
    <t>生活科技</t>
    <phoneticPr fontId="1" type="noConversion"/>
  </si>
  <si>
    <t>糖鐵學苑</t>
    <phoneticPr fontId="1" type="noConversion"/>
  </si>
  <si>
    <t>新東達人秀</t>
    <phoneticPr fontId="1" type="noConversion"/>
  </si>
  <si>
    <t>生活玩家</t>
    <phoneticPr fontId="1" type="noConversion"/>
  </si>
  <si>
    <t>健康教育</t>
    <phoneticPr fontId="1" type="noConversion"/>
  </si>
  <si>
    <t>體育</t>
    <phoneticPr fontId="1" type="noConversion"/>
  </si>
  <si>
    <t>樂活人生</t>
    <phoneticPr fontId="1" type="noConversion"/>
  </si>
  <si>
    <t>古蹟巡禮</t>
    <phoneticPr fontId="1" type="noConversion"/>
  </si>
  <si>
    <t>閱讀指導</t>
    <phoneticPr fontId="1" type="noConversion"/>
  </si>
  <si>
    <t>英文聽力</t>
    <phoneticPr fontId="1" type="noConversion"/>
  </si>
  <si>
    <t>趣味數學</t>
    <phoneticPr fontId="1" type="noConversion"/>
  </si>
  <si>
    <t>自然科學</t>
    <phoneticPr fontId="1" type="noConversion"/>
  </si>
  <si>
    <t>社會輔導</t>
    <phoneticPr fontId="1" type="noConversion"/>
  </si>
  <si>
    <t>自習</t>
    <phoneticPr fontId="1" type="noConversion"/>
  </si>
  <si>
    <t>電腦資訊</t>
    <phoneticPr fontId="1" type="noConversion"/>
  </si>
  <si>
    <t>放眼世界</t>
    <phoneticPr fontId="1" type="noConversion"/>
  </si>
  <si>
    <r>
      <t>※</t>
    </r>
    <r>
      <rPr>
        <b/>
        <sz val="12"/>
        <color theme="4"/>
        <rFont val="新細明體"/>
        <family val="1"/>
        <charset val="136"/>
        <scheme val="minor"/>
      </rPr>
      <t>籃色</t>
    </r>
    <r>
      <rPr>
        <sz val="12"/>
        <color theme="1"/>
        <rFont val="新細明體"/>
        <family val="2"/>
        <charset val="136"/>
        <scheme val="minor"/>
      </rPr>
      <t>儲存格輸入“</t>
    </r>
    <r>
      <rPr>
        <b/>
        <sz val="12"/>
        <color theme="4"/>
        <rFont val="新細明體"/>
        <family val="1"/>
        <charset val="136"/>
        <scheme val="minor"/>
      </rPr>
      <t>編號</t>
    </r>
    <r>
      <rPr>
        <sz val="12"/>
        <color theme="1"/>
        <rFont val="新細明體"/>
        <family val="2"/>
        <charset val="136"/>
        <scheme val="minor"/>
      </rPr>
      <t>”，如：1。</t>
    </r>
    <phoneticPr fontId="1" type="noConversion"/>
  </si>
  <si>
    <t>科學探究</t>
    <phoneticPr fontId="1" type="noConversion"/>
  </si>
  <si>
    <t>唐老鴨</t>
  </si>
  <si>
    <t>ABC1</t>
  </si>
  <si>
    <t>A123456789</t>
  </si>
  <si>
    <t>730台南市新營區民治東路30號</t>
  </si>
  <si>
    <t>西瓜1</t>
  </si>
  <si>
    <t>06-632-2954</t>
  </si>
  <si>
    <t>0912-345-111</t>
  </si>
  <si>
    <t>0955-888-222</t>
  </si>
  <si>
    <t>跳跳虎</t>
  </si>
  <si>
    <t>ABC2</t>
  </si>
  <si>
    <t>A123456790</t>
  </si>
  <si>
    <t>730台南市新營區民治東路31號</t>
  </si>
  <si>
    <t>西瓜2</t>
  </si>
  <si>
    <t>06-632-2955</t>
  </si>
  <si>
    <t>0912-345-112</t>
  </si>
  <si>
    <t>0955-888-223</t>
  </si>
  <si>
    <t>小熊維尼</t>
  </si>
  <si>
    <t>ABC3</t>
  </si>
  <si>
    <t>A123456791</t>
  </si>
  <si>
    <t>730台南市新營區民治東路32號</t>
  </si>
  <si>
    <t>西瓜3</t>
  </si>
  <si>
    <t>06-632-2956</t>
  </si>
  <si>
    <t>0912-345-113</t>
  </si>
  <si>
    <t>0955-888-224</t>
  </si>
  <si>
    <t xml:space="preserve">米老鼠 </t>
  </si>
  <si>
    <t>ABC4</t>
  </si>
  <si>
    <t>A123456792</t>
  </si>
  <si>
    <t>730台南市新營區民治東路33號</t>
  </si>
  <si>
    <t>西瓜4</t>
  </si>
  <si>
    <t>06-632-2957</t>
  </si>
  <si>
    <t>0912-345-114</t>
  </si>
  <si>
    <t>0955-888-225</t>
  </si>
  <si>
    <t>小豬</t>
  </si>
  <si>
    <t>ABC5</t>
  </si>
  <si>
    <t>A123456793</t>
  </si>
  <si>
    <t>730台南市新營區民治東路34號</t>
  </si>
  <si>
    <t>西瓜5</t>
  </si>
  <si>
    <t>06-632-2958</t>
  </si>
  <si>
    <t>0912-345-115</t>
  </si>
  <si>
    <t>0955-888-226</t>
  </si>
  <si>
    <t>白雪公主</t>
  </si>
  <si>
    <t>ABC6</t>
  </si>
  <si>
    <t>A123456794</t>
  </si>
  <si>
    <t>730台南市新營區民治東路35號</t>
  </si>
  <si>
    <t>西瓜6</t>
  </si>
  <si>
    <t>06-632-2959</t>
  </si>
  <si>
    <t>0912-345-116</t>
  </si>
  <si>
    <t>0955-888-227</t>
  </si>
  <si>
    <t>灰姑娘</t>
  </si>
  <si>
    <t>ABC7</t>
  </si>
  <si>
    <t>A123456795</t>
  </si>
  <si>
    <t>730台南市新營區民治東路36號</t>
  </si>
  <si>
    <t>西瓜7</t>
  </si>
  <si>
    <t>06-632-2960</t>
  </si>
  <si>
    <t>0912-345-117</t>
  </si>
  <si>
    <t>0955-888-228</t>
  </si>
  <si>
    <t>皮諾丘</t>
  </si>
  <si>
    <t>ABC8</t>
  </si>
  <si>
    <t>A123456796</t>
  </si>
  <si>
    <t>730台南市新營區民治東路37號</t>
  </si>
  <si>
    <t>西瓜8</t>
  </si>
  <si>
    <t>06-632-2961</t>
  </si>
  <si>
    <t>0912-345-118</t>
  </si>
  <si>
    <t>0955-888-229</t>
  </si>
  <si>
    <t>小鹿斑比</t>
  </si>
  <si>
    <t>ABC9</t>
  </si>
  <si>
    <t>A123456797</t>
  </si>
  <si>
    <t>730台南市新營區民治東路38號</t>
  </si>
  <si>
    <t>西瓜9</t>
  </si>
  <si>
    <t>06-632-2962</t>
  </si>
  <si>
    <t>0912-345-119</t>
  </si>
  <si>
    <t>0955-888-230</t>
  </si>
  <si>
    <t>邦妮兔</t>
  </si>
  <si>
    <t>ABC10</t>
  </si>
  <si>
    <t>A123456798</t>
  </si>
  <si>
    <t>730台南市新營區民治東路39號</t>
  </si>
  <si>
    <t>西瓜10</t>
  </si>
  <si>
    <t>06-632-2963</t>
  </si>
  <si>
    <t>0912-345-120</t>
  </si>
  <si>
    <t>0955-888-231</t>
  </si>
  <si>
    <t>史瑞克</t>
  </si>
  <si>
    <t>ABC11</t>
  </si>
  <si>
    <t>A123456799</t>
  </si>
  <si>
    <t>730台南市新營區民治東路40號</t>
  </si>
  <si>
    <t>西瓜11</t>
  </si>
  <si>
    <t>06-632-2964</t>
  </si>
  <si>
    <t>0912-345-121</t>
  </si>
  <si>
    <t>0955-888-232</t>
  </si>
  <si>
    <t>巴斯光年</t>
  </si>
  <si>
    <t>ABC12</t>
  </si>
  <si>
    <t>A123456800</t>
  </si>
  <si>
    <t>730台南市新營區民治東路41號</t>
  </si>
  <si>
    <t>西瓜12</t>
  </si>
  <si>
    <t>06-632-2965</t>
  </si>
  <si>
    <t>0912-345-122</t>
  </si>
  <si>
    <t>0955-888-233</t>
  </si>
  <si>
    <t>史迪奇</t>
  </si>
  <si>
    <t>ABC13</t>
  </si>
  <si>
    <t>A123456801</t>
  </si>
  <si>
    <t>730台南市新營區民治東路42號</t>
  </si>
  <si>
    <t>西瓜13</t>
  </si>
  <si>
    <t>06-632-2966</t>
  </si>
  <si>
    <t>0912-345-123</t>
  </si>
  <si>
    <t>0955-888-234</t>
  </si>
  <si>
    <t>大眼仔</t>
  </si>
  <si>
    <t>ABC14</t>
  </si>
  <si>
    <t>A123456802</t>
  </si>
  <si>
    <t>730台南市新營區民治東路43號</t>
  </si>
  <si>
    <t>西瓜14</t>
  </si>
  <si>
    <t>06-632-2967</t>
  </si>
  <si>
    <t>0912-345-124</t>
  </si>
  <si>
    <t>0955-888-235</t>
  </si>
  <si>
    <t>毛怪</t>
  </si>
  <si>
    <t>ABC15</t>
  </si>
  <si>
    <t>A123456803</t>
  </si>
  <si>
    <t>730台南市新營區民治東路44號</t>
  </si>
  <si>
    <t>西瓜15</t>
  </si>
  <si>
    <t>06-632-2968</t>
  </si>
  <si>
    <t>0912-345-125</t>
  </si>
  <si>
    <t>0955-888-236</t>
  </si>
  <si>
    <t>尼莫</t>
  </si>
  <si>
    <t>ABC16</t>
  </si>
  <si>
    <t>A223456804</t>
  </si>
  <si>
    <t>730台南市新營區民治東路45號</t>
  </si>
  <si>
    <t>西瓜16</t>
  </si>
  <si>
    <t>06-632-2969</t>
  </si>
  <si>
    <t>0912-345-126</t>
  </si>
  <si>
    <t>0955-888-237</t>
  </si>
  <si>
    <t>愛麗兒</t>
  </si>
  <si>
    <t>ABC17</t>
  </si>
  <si>
    <t>A223456805</t>
  </si>
  <si>
    <t>730台南市新營區民治東路46號</t>
  </si>
  <si>
    <t>西瓜17</t>
  </si>
  <si>
    <t>06-632-2970</t>
  </si>
  <si>
    <t>0912-345-127</t>
  </si>
  <si>
    <t>0955-888-238</t>
  </si>
  <si>
    <t>小比目魚</t>
  </si>
  <si>
    <t>ABC18</t>
  </si>
  <si>
    <t>A223456806</t>
  </si>
  <si>
    <t>730台南市新營區民治東路47號</t>
  </si>
  <si>
    <t>西瓜18</t>
  </si>
  <si>
    <t>06-632-2971</t>
  </si>
  <si>
    <t>0912-345-128</t>
  </si>
  <si>
    <t>0955-888-239</t>
  </si>
  <si>
    <t>高飛</t>
  </si>
  <si>
    <t>ABC19</t>
  </si>
  <si>
    <t>A223456807</t>
  </si>
  <si>
    <t>730台南市新營區民治東路48號</t>
  </si>
  <si>
    <t>西瓜19</t>
  </si>
  <si>
    <t>06-632-2972</t>
  </si>
  <si>
    <t>0912-345-129</t>
  </si>
  <si>
    <t>0955-888-240</t>
  </si>
  <si>
    <t>布魯托</t>
  </si>
  <si>
    <t>ABC20</t>
  </si>
  <si>
    <t>A223456808</t>
  </si>
  <si>
    <t>730台南市新營區民治東路49號</t>
  </si>
  <si>
    <t>西瓜20</t>
  </si>
  <si>
    <t>06-632-2973</t>
  </si>
  <si>
    <t>0912-345-130</t>
  </si>
  <si>
    <t>0955-888-241</t>
  </si>
  <si>
    <t>彭彭</t>
  </si>
  <si>
    <t>ABC21</t>
  </si>
  <si>
    <t>A223456809</t>
  </si>
  <si>
    <t>730台南市新營區民治東路50號</t>
  </si>
  <si>
    <t>西瓜21</t>
  </si>
  <si>
    <t>06-632-2974</t>
  </si>
  <si>
    <t>0912-345-131</t>
  </si>
  <si>
    <t>0955-888-242</t>
  </si>
  <si>
    <t>丁滿</t>
  </si>
  <si>
    <t>ABC22</t>
  </si>
  <si>
    <t>A223456810</t>
  </si>
  <si>
    <t>730台南市新營區民治東路51號</t>
  </si>
  <si>
    <t>西瓜22</t>
  </si>
  <si>
    <t>06-632-2975</t>
  </si>
  <si>
    <t>0912-345-132</t>
  </si>
  <si>
    <t>0955-888-243</t>
  </si>
  <si>
    <t>辛巴</t>
  </si>
  <si>
    <t>ABC23</t>
  </si>
  <si>
    <t>A223456811</t>
  </si>
  <si>
    <t>730台南市新營區民治東路52號</t>
  </si>
  <si>
    <t>西瓜23</t>
  </si>
  <si>
    <t>06-632-2976</t>
  </si>
  <si>
    <t>0912-345-133</t>
  </si>
  <si>
    <t>0955-888-244</t>
  </si>
  <si>
    <t>艾莉絲</t>
  </si>
  <si>
    <t>ABC24</t>
  </si>
  <si>
    <t>A223456812</t>
  </si>
  <si>
    <t>730台南市新營區民治東路53號</t>
  </si>
  <si>
    <t>西瓜24</t>
  </si>
  <si>
    <t>06-632-2977</t>
  </si>
  <si>
    <t>0912-345-134</t>
  </si>
  <si>
    <t>0955-888-245</t>
  </si>
  <si>
    <t>泰山</t>
  </si>
  <si>
    <t>ABC25</t>
  </si>
  <si>
    <t>A223456813</t>
  </si>
  <si>
    <t>730台南市新營區民治東路54號</t>
  </si>
  <si>
    <t>西瓜25</t>
  </si>
  <si>
    <t>06-632-2978</t>
  </si>
  <si>
    <t>0912-345-135</t>
  </si>
  <si>
    <t>0955-888-246</t>
  </si>
  <si>
    <t>小飛象</t>
  </si>
  <si>
    <t>ABC26</t>
  </si>
  <si>
    <t>A223456814</t>
  </si>
  <si>
    <t>730台南市新營區民治東路55號</t>
  </si>
  <si>
    <t>西瓜26</t>
  </si>
  <si>
    <t>06-632-2979</t>
  </si>
  <si>
    <t>0912-345-136</t>
  </si>
  <si>
    <t>0955-888-247</t>
  </si>
  <si>
    <t>小飛俠</t>
  </si>
  <si>
    <t>ABC27</t>
  </si>
  <si>
    <t>A223456815</t>
  </si>
  <si>
    <t>730台南市新營區民治東路56號</t>
  </si>
  <si>
    <t>西瓜27</t>
  </si>
  <si>
    <t>06-632-2980</t>
  </si>
  <si>
    <t>0912-345-137</t>
  </si>
  <si>
    <t>0955-888-248</t>
  </si>
  <si>
    <t>茉莉</t>
  </si>
  <si>
    <t>ABC28</t>
  </si>
  <si>
    <t>A223456816</t>
  </si>
  <si>
    <t>730台南市新營區民治東路57號</t>
  </si>
  <si>
    <t>西瓜28</t>
  </si>
  <si>
    <t>06-632-2981</t>
  </si>
  <si>
    <t>0912-345-138</t>
  </si>
  <si>
    <t>0955-888-249</t>
  </si>
  <si>
    <t>阿布</t>
  </si>
  <si>
    <t>ABC29</t>
  </si>
  <si>
    <t>A223456817</t>
  </si>
  <si>
    <t>730台南市新營區民治東路58號</t>
  </si>
  <si>
    <t>西瓜29</t>
  </si>
  <si>
    <t>06-632-2982</t>
  </si>
  <si>
    <t>0912-345-139</t>
  </si>
  <si>
    <t>0955-888-250</t>
  </si>
  <si>
    <t>阿拉丁</t>
  </si>
  <si>
    <t>ABC30</t>
  </si>
  <si>
    <t>A223456818</t>
  </si>
  <si>
    <t>730台南市新營區民治東路59號</t>
  </si>
  <si>
    <t>西瓜30</t>
  </si>
  <si>
    <t>06-632-2983</t>
  </si>
  <si>
    <t>0912-345-140</t>
  </si>
  <si>
    <t>0955-888-251</t>
  </si>
  <si>
    <t>自訂1</t>
    <phoneticPr fontId="1" type="noConversion"/>
  </si>
  <si>
    <t>自訂2</t>
    <phoneticPr fontId="1" type="noConversion"/>
  </si>
  <si>
    <t>自訂3</t>
  </si>
  <si>
    <t>自訂</t>
    <phoneticPr fontId="1" type="noConversion"/>
  </si>
  <si>
    <t>羽球社</t>
  </si>
  <si>
    <t>羽球社</t>
    <phoneticPr fontId="1" type="noConversion"/>
  </si>
  <si>
    <t>直笛社</t>
  </si>
  <si>
    <t>直笛社</t>
    <phoneticPr fontId="1" type="noConversion"/>
  </si>
  <si>
    <t>教師1</t>
    <phoneticPr fontId="1" type="noConversion"/>
  </si>
  <si>
    <t>教師2</t>
  </si>
  <si>
    <t>教師3</t>
  </si>
  <si>
    <t>教師4</t>
  </si>
  <si>
    <t>教師5</t>
  </si>
  <si>
    <t>教師6</t>
  </si>
  <si>
    <t>教師7</t>
  </si>
  <si>
    <t>教師8</t>
  </si>
  <si>
    <t>第七列</t>
    <phoneticPr fontId="1" type="noConversion"/>
  </si>
  <si>
    <t>合計人數</t>
    <phoneticPr fontId="1" type="noConversion"/>
  </si>
  <si>
    <t>合計</t>
    <phoneticPr fontId="1" type="noConversion"/>
  </si>
  <si>
    <t>自訂16</t>
  </si>
  <si>
    <t>自訂17</t>
  </si>
  <si>
    <t>自訂18</t>
  </si>
  <si>
    <t>自訂19</t>
  </si>
  <si>
    <t>自訂20</t>
  </si>
  <si>
    <r>
      <t>步驟2.黃色標下的各儲存欄皆可用右側</t>
    </r>
    <r>
      <rPr>
        <b/>
        <sz val="14"/>
        <color theme="5" tint="-0.249977111117893"/>
        <rFont val="新細明體"/>
        <family val="1"/>
        <charset val="136"/>
        <scheme val="minor"/>
      </rPr>
      <t>下拉選單</t>
    </r>
    <r>
      <rPr>
        <b/>
        <sz val="14"/>
        <rFont val="新細明體"/>
        <family val="1"/>
        <charset val="136"/>
        <scheme val="minor"/>
      </rPr>
      <t>挑選。</t>
    </r>
    <phoneticPr fontId="1" type="noConversion"/>
  </si>
  <si>
    <t>※班級請以2字元輸入，如：1班※01班、甲班→甲.班。</t>
    <phoneticPr fontId="1" type="noConversion"/>
  </si>
  <si>
    <t>小功</t>
  </si>
  <si>
    <t>警告</t>
  </si>
  <si>
    <t>總計</t>
    <phoneticPr fontId="1" type="noConversion"/>
  </si>
  <si>
    <t>收費150元</t>
    <phoneticPr fontId="1" type="noConversion"/>
  </si>
  <si>
    <t>建議教師簽章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</si>
</sst>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"/>
    <numFmt numFmtId="177" formatCode="[&gt;99999999]0000\-000\-000;000\-000\-000"/>
    <numFmt numFmtId="178" formatCode="m/d;@"/>
    <numFmt numFmtId="179" formatCode="00"/>
  </numFmts>
  <fonts count="5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2"/>
      <color theme="0" tint="-0.249977111117893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12"/>
      <color theme="1"/>
      <name val="微軟正黑體"/>
      <family val="2"/>
      <charset val="136"/>
    </font>
    <font>
      <b/>
      <u/>
      <sz val="12"/>
      <color theme="1"/>
      <name val="新細明體"/>
      <family val="1"/>
      <charset val="136"/>
      <scheme val="minor"/>
    </font>
    <font>
      <sz val="11"/>
      <color theme="0" tint="-0.3499862666707357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0" tint="-0.249977111117893"/>
      <name val="微軟正黑體"/>
      <family val="2"/>
      <charset val="136"/>
    </font>
    <font>
      <b/>
      <sz val="15"/>
      <color theme="3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theme="0" tint="-0.34998626667073579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b/>
      <sz val="12"/>
      <color rgb="FFFF0000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b/>
      <sz val="14"/>
      <color theme="5" tint="-0.249977111117893"/>
      <name val="新細明體"/>
      <family val="1"/>
      <charset val="136"/>
      <scheme val="minor"/>
    </font>
    <font>
      <b/>
      <sz val="12"/>
      <color rgb="FF0070C0"/>
      <name val="新細明體"/>
      <family val="1"/>
      <charset val="136"/>
      <scheme val="minor"/>
    </font>
    <font>
      <sz val="12"/>
      <color rgb="FF0070C0"/>
      <name val="新細明體"/>
      <family val="2"/>
      <charset val="136"/>
      <scheme val="minor"/>
    </font>
    <font>
      <sz val="12"/>
      <color rgb="FF0070C0"/>
      <name val="新細明體"/>
      <family val="1"/>
      <charset val="136"/>
      <scheme val="minor"/>
    </font>
    <font>
      <b/>
      <sz val="12"/>
      <color theme="8" tint="-0.249977111117893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  <scheme val="major"/>
    </font>
    <font>
      <b/>
      <sz val="14"/>
      <color rgb="FFFF000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  <font>
      <b/>
      <sz val="15"/>
      <color theme="3"/>
      <name val="新細明體"/>
      <family val="1"/>
      <charset val="136"/>
    </font>
    <font>
      <b/>
      <sz val="18"/>
      <color theme="1"/>
      <name val="新細明體"/>
      <family val="1"/>
      <charset val="136"/>
      <scheme val="minor"/>
    </font>
    <font>
      <sz val="13.5"/>
      <color theme="1"/>
      <name val="標楷體"/>
      <family val="4"/>
      <charset val="136"/>
    </font>
    <font>
      <b/>
      <sz val="13.5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theme="0"/>
      <name val="標楷體"/>
      <family val="4"/>
      <charset val="136"/>
    </font>
    <font>
      <sz val="12"/>
      <color theme="1"/>
      <name val="Calibri"/>
      <family val="2"/>
    </font>
    <font>
      <b/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新細明體"/>
      <family val="1"/>
      <charset val="136"/>
      <scheme val="minor"/>
    </font>
    <font>
      <b/>
      <sz val="12"/>
      <color rgb="FF002060"/>
      <name val="新細明體"/>
      <family val="1"/>
      <charset val="136"/>
      <scheme val="minor"/>
    </font>
    <font>
      <b/>
      <sz val="14"/>
      <color theme="0"/>
      <name val="標楷體"/>
      <family val="4"/>
      <charset val="136"/>
    </font>
    <font>
      <b/>
      <sz val="12"/>
      <color theme="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/>
      <diagonal/>
    </border>
    <border>
      <left style="medium">
        <color theme="4" tint="0.39997558519241921"/>
      </left>
      <right style="medium">
        <color theme="4" tint="0.39997558519241921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2" fillId="0" borderId="15" applyNumberFormat="0" applyFill="0" applyAlignment="0" applyProtection="0">
      <alignment vertical="center"/>
    </xf>
  </cellStyleXfs>
  <cellXfs count="283">
    <xf numFmtId="0" fontId="0" fillId="0" borderId="0" xfId="0">
      <alignment vertical="center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3" borderId="2" xfId="0" applyFont="1" applyFill="1" applyBorder="1" applyAlignment="1" applyProtection="1">
      <alignment horizontal="center" vertical="center" shrinkToFit="1"/>
      <protection hidden="1"/>
    </xf>
    <xf numFmtId="0" fontId="2" fillId="3" borderId="3" xfId="0" applyFont="1" applyFill="1" applyBorder="1" applyAlignment="1" applyProtection="1">
      <alignment horizontal="center" vertical="center" shrinkToFit="1"/>
      <protection hidden="1"/>
    </xf>
    <xf numFmtId="0" fontId="2" fillId="3" borderId="4" xfId="0" applyFont="1" applyFill="1" applyBorder="1" applyAlignment="1" applyProtection="1">
      <alignment horizontal="center" vertical="center" shrinkToFit="1"/>
      <protection hidden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3" fillId="0" borderId="1" xfId="0" applyFont="1" applyBorder="1" applyAlignment="1" applyProtection="1">
      <alignment vertical="center" shrinkToFi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2" fontId="5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0" fillId="0" borderId="22" xfId="0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0" fillId="0" borderId="22" xfId="0" applyFill="1" applyBorder="1" applyAlignment="1" applyProtection="1">
      <alignment horizontal="center" vertical="center" shrinkToFit="1"/>
      <protection hidden="1"/>
    </xf>
    <xf numFmtId="0" fontId="0" fillId="2" borderId="22" xfId="0" applyFill="1" applyBorder="1" applyAlignment="1" applyProtection="1">
      <alignment horizontal="center" vertical="center" wrapText="1" shrinkToFit="1"/>
      <protection hidden="1"/>
    </xf>
    <xf numFmtId="0" fontId="20" fillId="0" borderId="0" xfId="0" applyFont="1" applyAlignment="1" applyProtection="1">
      <alignment horizontal="center" vertical="center" shrinkToFit="1"/>
      <protection hidden="1"/>
    </xf>
    <xf numFmtId="0" fontId="21" fillId="0" borderId="12" xfId="0" applyFont="1" applyBorder="1" applyAlignment="1" applyProtection="1">
      <alignment horizontal="center" vertical="center" shrinkToFi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  <xf numFmtId="176" fontId="14" fillId="0" borderId="0" xfId="0" applyNumberFormat="1" applyFont="1" applyAlignment="1" applyProtection="1">
      <alignment vertical="center" shrinkToFit="1"/>
      <protection hidden="1"/>
    </xf>
    <xf numFmtId="0" fontId="14" fillId="0" borderId="0" xfId="0" applyFont="1" applyAlignment="1" applyProtection="1">
      <alignment vertical="center" shrinkToFit="1"/>
      <protection hidden="1"/>
    </xf>
    <xf numFmtId="177" fontId="14" fillId="0" borderId="0" xfId="0" applyNumberFormat="1" applyFont="1" applyAlignment="1" applyProtection="1">
      <alignment horizontal="left" vertical="center" shrinkToFit="1"/>
      <protection hidden="1"/>
    </xf>
    <xf numFmtId="0" fontId="14" fillId="0" borderId="0" xfId="0" applyFont="1" applyProtection="1">
      <alignment vertical="center"/>
      <protection hidden="1"/>
    </xf>
    <xf numFmtId="0" fontId="29" fillId="0" borderId="15" xfId="1" applyFont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 shrinkToFit="1"/>
      <protection locked="0"/>
    </xf>
    <xf numFmtId="0" fontId="29" fillId="0" borderId="15" xfId="1" applyFont="1" applyProtection="1">
      <alignment vertical="center"/>
      <protection hidden="1"/>
    </xf>
    <xf numFmtId="0" fontId="29" fillId="0" borderId="15" xfId="1" applyFont="1" applyFill="1" applyAlignment="1" applyProtection="1">
      <alignment horizontal="center" vertical="center" wrapText="1" shrinkToFit="1"/>
      <protection hidden="1"/>
    </xf>
    <xf numFmtId="177" fontId="29" fillId="2" borderId="15" xfId="1" applyNumberFormat="1" applyFont="1" applyFill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/>
      <protection hidden="1"/>
    </xf>
    <xf numFmtId="0" fontId="27" fillId="0" borderId="23" xfId="0" applyFont="1" applyBorder="1" applyAlignment="1" applyProtection="1">
      <alignment horizontal="left" vertical="center"/>
      <protection hidden="1"/>
    </xf>
    <xf numFmtId="0" fontId="0" fillId="0" borderId="0" xfId="0" applyFill="1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0" fontId="0" fillId="4" borderId="14" xfId="0" applyFill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horizontal="center" vertical="center" shrinkToFit="1"/>
      <protection hidden="1"/>
    </xf>
    <xf numFmtId="0" fontId="27" fillId="0" borderId="23" xfId="0" applyFont="1" applyBorder="1" applyAlignment="1" applyProtection="1">
      <alignment horizontal="left" vertical="center" shrinkToFit="1"/>
      <protection hidden="1"/>
    </xf>
    <xf numFmtId="0" fontId="21" fillId="0" borderId="0" xfId="0" applyFont="1" applyAlignment="1" applyProtection="1">
      <alignment horizontal="left" vertical="center" shrinkToFit="1"/>
      <protection hidden="1"/>
    </xf>
    <xf numFmtId="0" fontId="28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0" fillId="0" borderId="22" xfId="0" applyBorder="1" applyAlignment="1" applyProtection="1">
      <alignment horizontal="center" vertical="center" shrinkToFit="1"/>
      <protection hidden="1"/>
    </xf>
    <xf numFmtId="0" fontId="0" fillId="0" borderId="20" xfId="0" applyFill="1" applyBorder="1" applyAlignment="1" applyProtection="1">
      <alignment horizontal="center" vertical="center" shrinkToFit="1"/>
      <protection hidden="1"/>
    </xf>
    <xf numFmtId="0" fontId="6" fillId="2" borderId="20" xfId="0" applyFont="1" applyFill="1" applyBorder="1" applyAlignment="1" applyProtection="1">
      <alignment horizontal="center" vertical="center" wrapText="1" shrinkToFit="1"/>
      <protection hidden="1"/>
    </xf>
    <xf numFmtId="0" fontId="0" fillId="0" borderId="22" xfId="0" applyBorder="1" applyAlignment="1" applyProtection="1">
      <alignment vertical="center" shrinkToFit="1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hidden="1"/>
    </xf>
    <xf numFmtId="0" fontId="30" fillId="2" borderId="18" xfId="0" applyFont="1" applyFill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30" fillId="2" borderId="18" xfId="0" applyFont="1" applyFill="1" applyBorder="1" applyAlignment="1" applyProtection="1">
      <alignment horizontal="center" vertical="center" wrapText="1"/>
      <protection hidden="1"/>
    </xf>
    <xf numFmtId="0" fontId="30" fillId="2" borderId="18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0" fillId="0" borderId="10" xfId="0" applyBorder="1" applyProtection="1">
      <alignment vertical="center"/>
      <protection hidden="1"/>
    </xf>
    <xf numFmtId="0" fontId="14" fillId="0" borderId="25" xfId="0" applyFont="1" applyBorder="1" applyAlignment="1" applyProtection="1">
      <alignment horizontal="center" vertical="center"/>
      <protection hidden="1"/>
    </xf>
    <xf numFmtId="0" fontId="14" fillId="0" borderId="24" xfId="0" applyFont="1" applyBorder="1" applyProtection="1">
      <alignment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2" borderId="24" xfId="0" applyFill="1" applyBorder="1" applyAlignment="1" applyProtection="1">
      <alignment horizontal="center" vertical="center" shrinkToFit="1"/>
      <protection hidden="1"/>
    </xf>
    <xf numFmtId="0" fontId="29" fillId="2" borderId="15" xfId="1" applyFont="1" applyFill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178" fontId="0" fillId="0" borderId="1" xfId="0" applyNumberFormat="1" applyBorder="1" applyAlignment="1" applyProtection="1">
      <alignment horizontal="center" vertical="center" shrinkToFit="1"/>
      <protection locked="0"/>
    </xf>
    <xf numFmtId="0" fontId="14" fillId="0" borderId="0" xfId="0" applyFont="1" applyFill="1" applyProtection="1">
      <alignment vertical="center"/>
      <protection hidden="1"/>
    </xf>
    <xf numFmtId="0" fontId="29" fillId="0" borderId="15" xfId="1" applyFont="1" applyFill="1" applyAlignment="1" applyProtection="1">
      <alignment horizontal="center" vertical="center" shrinkToFit="1"/>
      <protection hidden="1"/>
    </xf>
    <xf numFmtId="0" fontId="14" fillId="0" borderId="0" xfId="0" applyFont="1" applyFill="1" applyAlignment="1" applyProtection="1">
      <alignment horizontal="center" vertical="center" shrinkToFit="1"/>
      <protection hidden="1"/>
    </xf>
    <xf numFmtId="177" fontId="0" fillId="0" borderId="0" xfId="0" applyNumberFormat="1" applyProtection="1">
      <alignment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14" fontId="0" fillId="0" borderId="0" xfId="0" applyNumberFormat="1" applyBorder="1" applyAlignment="1" applyProtection="1">
      <alignment horizontal="center" vertical="center"/>
      <protection hidden="1"/>
    </xf>
    <xf numFmtId="176" fontId="29" fillId="0" borderId="15" xfId="1" applyNumberFormat="1" applyFont="1" applyFill="1" applyAlignment="1" applyProtection="1">
      <alignment vertical="center" shrinkToFit="1"/>
      <protection hidden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hidden="1"/>
    </xf>
    <xf numFmtId="0" fontId="14" fillId="5" borderId="0" xfId="0" applyFont="1" applyFill="1" applyAlignment="1" applyProtection="1">
      <alignment horizontal="center" vertical="center" shrinkToFit="1"/>
      <protection hidden="1"/>
    </xf>
    <xf numFmtId="0" fontId="32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30" fillId="0" borderId="26" xfId="0" applyFont="1" applyBorder="1" applyAlignment="1" applyProtection="1">
      <alignment horizontal="center" vertical="center"/>
      <protection hidden="1"/>
    </xf>
    <xf numFmtId="179" fontId="18" fillId="0" borderId="10" xfId="0" applyNumberFormat="1" applyFont="1" applyBorder="1" applyAlignment="1" applyProtection="1">
      <alignment horizontal="center" vertical="center"/>
      <protection locked="0"/>
    </xf>
    <xf numFmtId="179" fontId="18" fillId="0" borderId="1" xfId="0" applyNumberFormat="1" applyFont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horizontal="center" vertical="center" shrinkToFit="1"/>
      <protection locked="0"/>
    </xf>
    <xf numFmtId="177" fontId="14" fillId="0" borderId="0" xfId="0" applyNumberFormat="1" applyFont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34" fillId="5" borderId="15" xfId="1" applyFont="1" applyFill="1" applyProtection="1">
      <alignment vertical="center"/>
      <protection hidden="1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0" fillId="0" borderId="27" xfId="0" applyFill="1" applyBorder="1" applyAlignment="1" applyProtection="1">
      <alignment horizontal="center" vertical="center" shrinkToFit="1"/>
      <protection hidden="1"/>
    </xf>
    <xf numFmtId="0" fontId="24" fillId="2" borderId="27" xfId="0" applyFont="1" applyFill="1" applyBorder="1" applyAlignment="1" applyProtection="1">
      <alignment horizontal="center" vertical="center" shrinkToFit="1"/>
      <protection hidden="1"/>
    </xf>
    <xf numFmtId="0" fontId="24" fillId="2" borderId="27" xfId="0" applyFont="1" applyFill="1" applyBorder="1" applyAlignment="1" applyProtection="1">
      <alignment horizontal="center" vertical="center" shrinkToFit="1"/>
      <protection locked="0"/>
    </xf>
    <xf numFmtId="0" fontId="0" fillId="0" borderId="27" xfId="0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Alignment="1" applyProtection="1">
      <alignment horizontal="left"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0" fontId="0" fillId="0" borderId="0" xfId="0" applyFill="1">
      <alignment vertical="center"/>
    </xf>
    <xf numFmtId="0" fontId="36" fillId="0" borderId="28" xfId="0" applyFont="1" applyFill="1" applyBorder="1" applyAlignment="1">
      <alignment horizontal="center" vertical="center" wrapText="1"/>
    </xf>
    <xf numFmtId="20" fontId="40" fillId="0" borderId="29" xfId="0" applyNumberFormat="1" applyFont="1" applyFill="1" applyBorder="1" applyAlignment="1">
      <alignment horizontal="center" vertical="center" wrapText="1"/>
    </xf>
    <xf numFmtId="0" fontId="36" fillId="0" borderId="29" xfId="0" applyFont="1" applyFill="1" applyBorder="1" applyAlignment="1">
      <alignment horizontal="center" vertical="center" wrapText="1"/>
    </xf>
    <xf numFmtId="0" fontId="40" fillId="0" borderId="30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20" fontId="40" fillId="0" borderId="31" xfId="0" applyNumberFormat="1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38" fillId="0" borderId="29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38" fillId="0" borderId="3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hidden="1"/>
    </xf>
    <xf numFmtId="0" fontId="43" fillId="0" borderId="30" xfId="0" applyFont="1" applyFill="1" applyBorder="1" applyAlignment="1">
      <alignment horizontal="center" vertical="center" shrinkToFit="1"/>
    </xf>
    <xf numFmtId="0" fontId="42" fillId="0" borderId="2" xfId="0" applyFont="1" applyFill="1" applyBorder="1" applyAlignment="1">
      <alignment vertical="center" wrapText="1"/>
    </xf>
    <xf numFmtId="0" fontId="42" fillId="0" borderId="3" xfId="0" applyFont="1" applyFill="1" applyBorder="1" applyAlignment="1">
      <alignment vertical="center" wrapText="1"/>
    </xf>
    <xf numFmtId="0" fontId="42" fillId="0" borderId="4" xfId="0" applyFont="1" applyFill="1" applyBorder="1" applyAlignment="1">
      <alignment vertical="center" wrapText="1"/>
    </xf>
    <xf numFmtId="0" fontId="47" fillId="0" borderId="29" xfId="0" applyFont="1" applyFill="1" applyBorder="1" applyAlignment="1">
      <alignment horizontal="center" vertical="center" shrinkToFit="1"/>
    </xf>
    <xf numFmtId="0" fontId="43" fillId="0" borderId="31" xfId="0" applyFont="1" applyFill="1" applyBorder="1" applyAlignment="1">
      <alignment horizontal="center" vertical="center" shrinkToFit="1"/>
    </xf>
    <xf numFmtId="0" fontId="37" fillId="0" borderId="2" xfId="0" applyFont="1" applyFill="1" applyBorder="1" applyAlignment="1">
      <alignment vertical="center" wrapText="1"/>
    </xf>
    <xf numFmtId="0" fontId="37" fillId="0" borderId="3" xfId="0" applyFont="1" applyFill="1" applyBorder="1" applyAlignment="1">
      <alignment vertical="center" wrapText="1"/>
    </xf>
    <xf numFmtId="0" fontId="37" fillId="0" borderId="4" xfId="0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center" vertical="center" wrapText="1"/>
    </xf>
    <xf numFmtId="20" fontId="40" fillId="0" borderId="30" xfId="0" applyNumberFormat="1" applyFont="1" applyFill="1" applyBorder="1" applyAlignment="1">
      <alignment horizontal="center" vertical="center" wrapText="1"/>
    </xf>
    <xf numFmtId="0" fontId="47" fillId="0" borderId="30" xfId="0" applyFont="1" applyFill="1" applyBorder="1" applyAlignment="1">
      <alignment horizontal="center" vertical="center" shrinkToFit="1"/>
    </xf>
    <xf numFmtId="0" fontId="4" fillId="0" borderId="0" xfId="0" applyFont="1" applyFill="1" applyAlignment="1" applyProtection="1">
      <alignment horizontal="left"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0" xfId="0" applyFont="1" applyFill="1" applyAlignment="1" applyProtection="1">
      <alignment horizontal="left" vertical="center"/>
      <protection hidden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8" fillId="0" borderId="28" xfId="0" applyFont="1" applyFill="1" applyBorder="1" applyAlignment="1">
      <alignment horizontal="center" vertical="center" wrapText="1"/>
    </xf>
    <xf numFmtId="0" fontId="41" fillId="0" borderId="29" xfId="0" applyFont="1" applyFill="1" applyBorder="1" applyAlignment="1">
      <alignment horizontal="center" vertical="center" shrinkToFit="1"/>
    </xf>
    <xf numFmtId="20" fontId="38" fillId="0" borderId="29" xfId="0" applyNumberFormat="1" applyFont="1" applyFill="1" applyBorder="1" applyAlignment="1">
      <alignment horizontal="center" vertical="center" wrapText="1"/>
    </xf>
    <xf numFmtId="0" fontId="39" fillId="0" borderId="30" xfId="0" applyFont="1" applyFill="1" applyBorder="1" applyAlignment="1">
      <alignment horizontal="center" vertical="center" shrinkToFit="1"/>
    </xf>
    <xf numFmtId="20" fontId="38" fillId="0" borderId="31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vertical="center" wrapText="1"/>
    </xf>
    <xf numFmtId="0" fontId="39" fillId="0" borderId="31" xfId="0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vertical="center" wrapText="1"/>
    </xf>
    <xf numFmtId="0" fontId="39" fillId="0" borderId="3" xfId="0" applyFont="1" applyFill="1" applyBorder="1" applyAlignment="1">
      <alignment vertical="center" wrapText="1"/>
    </xf>
    <xf numFmtId="0" fontId="39" fillId="0" borderId="4" xfId="0" applyFont="1" applyFill="1" applyBorder="1" applyAlignment="1">
      <alignment vertical="center" wrapText="1"/>
    </xf>
    <xf numFmtId="0" fontId="38" fillId="0" borderId="4" xfId="0" applyFont="1" applyFill="1" applyBorder="1" applyAlignment="1">
      <alignment horizontal="center" vertical="center" wrapText="1"/>
    </xf>
    <xf numFmtId="20" fontId="38" fillId="0" borderId="30" xfId="0" applyNumberFormat="1" applyFont="1" applyFill="1" applyBorder="1" applyAlignment="1">
      <alignment horizontal="center" vertical="center" wrapText="1"/>
    </xf>
    <xf numFmtId="0" fontId="41" fillId="0" borderId="30" xfId="0" applyFont="1" applyFill="1" applyBorder="1" applyAlignment="1">
      <alignment horizontal="center" vertical="center" shrinkToFit="1"/>
    </xf>
    <xf numFmtId="0" fontId="46" fillId="4" borderId="20" xfId="0" applyFont="1" applyFill="1" applyBorder="1" applyAlignment="1" applyProtection="1">
      <alignment horizontal="center" vertical="center"/>
      <protection hidden="1"/>
    </xf>
    <xf numFmtId="0" fontId="36" fillId="0" borderId="28" xfId="0" applyFont="1" applyFill="1" applyBorder="1" applyAlignment="1" applyProtection="1">
      <alignment horizontal="center" vertical="center" wrapText="1"/>
      <protection hidden="1"/>
    </xf>
    <xf numFmtId="0" fontId="37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0" fontId="36" fillId="0" borderId="0" xfId="0" applyFont="1" applyFill="1" applyBorder="1" applyAlignment="1" applyProtection="1">
      <alignment horizontal="center" vertical="center" wrapText="1"/>
      <protection hidden="1"/>
    </xf>
    <xf numFmtId="0" fontId="43" fillId="0" borderId="3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42" fillId="0" borderId="0" xfId="0" applyFont="1" applyFill="1" applyBorder="1" applyAlignment="1" applyProtection="1">
      <alignment vertical="center" wrapText="1"/>
      <protection hidden="1"/>
    </xf>
    <xf numFmtId="0" fontId="46" fillId="2" borderId="2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0" fontId="43" fillId="4" borderId="29" xfId="0" applyFont="1" applyFill="1" applyBorder="1" applyAlignment="1" applyProtection="1">
      <alignment horizontal="center" vertical="center" shrinkToFit="1"/>
      <protection locked="0"/>
    </xf>
    <xf numFmtId="0" fontId="44" fillId="4" borderId="29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ill="1" applyBorder="1" applyAlignment="1" applyProtection="1">
      <alignment horizontal="center" vertical="center" shrinkToFit="1"/>
      <protection locked="0"/>
    </xf>
    <xf numFmtId="0" fontId="45" fillId="0" borderId="0" xfId="0" applyFont="1" applyBorder="1" applyAlignment="1" applyProtection="1">
      <alignment horizontal="left" vertical="center"/>
      <protection hidden="1"/>
    </xf>
    <xf numFmtId="20" fontId="40" fillId="6" borderId="29" xfId="0" applyNumberFormat="1" applyFont="1" applyFill="1" applyBorder="1" applyAlignment="1" applyProtection="1">
      <alignment horizontal="center" vertical="center" shrinkToFit="1"/>
      <protection hidden="1"/>
    </xf>
    <xf numFmtId="0" fontId="36" fillId="0" borderId="29" xfId="0" applyFont="1" applyFill="1" applyBorder="1" applyAlignment="1" applyProtection="1">
      <alignment horizontal="center" vertical="center" shrinkToFit="1"/>
      <protection hidden="1"/>
    </xf>
    <xf numFmtId="0" fontId="40" fillId="0" borderId="30" xfId="0" applyFont="1" applyFill="1" applyBorder="1" applyAlignment="1" applyProtection="1">
      <alignment horizontal="center" vertical="center" shrinkToFit="1"/>
      <protection hidden="1"/>
    </xf>
    <xf numFmtId="0" fontId="36" fillId="0" borderId="30" xfId="0" applyFont="1" applyFill="1" applyBorder="1" applyAlignment="1" applyProtection="1">
      <alignment horizontal="center" vertical="center" shrinkToFit="1"/>
      <protection hidden="1"/>
    </xf>
    <xf numFmtId="20" fontId="40" fillId="6" borderId="31" xfId="0" applyNumberFormat="1" applyFont="1" applyFill="1" applyBorder="1" applyAlignment="1" applyProtection="1">
      <alignment horizontal="center" vertical="center" shrinkToFit="1"/>
      <protection hidden="1"/>
    </xf>
    <xf numFmtId="0" fontId="36" fillId="0" borderId="31" xfId="0" applyFont="1" applyFill="1" applyBorder="1" applyAlignment="1" applyProtection="1">
      <alignment horizontal="center" vertical="center" shrinkToFit="1"/>
      <protection hidden="1"/>
    </xf>
    <xf numFmtId="0" fontId="0" fillId="0" borderId="30" xfId="0" applyFill="1" applyBorder="1" applyAlignment="1" applyProtection="1">
      <alignment vertical="center" shrinkToFit="1"/>
      <protection hidden="1"/>
    </xf>
    <xf numFmtId="0" fontId="0" fillId="0" borderId="31" xfId="0" applyFill="1" applyBorder="1" applyAlignment="1" applyProtection="1">
      <alignment vertical="center" shrinkToFit="1"/>
      <protection hidden="1"/>
    </xf>
    <xf numFmtId="0" fontId="43" fillId="0" borderId="31" xfId="0" applyFont="1" applyFill="1" applyBorder="1" applyAlignment="1" applyProtection="1">
      <alignment horizontal="center" vertical="center" shrinkToFit="1"/>
      <protection hidden="1"/>
    </xf>
    <xf numFmtId="0" fontId="14" fillId="0" borderId="25" xfId="0" applyFont="1" applyBorder="1" applyAlignment="1" applyProtection="1">
      <alignment horizontal="center" vertical="center" shrinkToFit="1"/>
      <protection hidden="1"/>
    </xf>
    <xf numFmtId="177" fontId="14" fillId="0" borderId="25" xfId="0" applyNumberFormat="1" applyFont="1" applyBorder="1" applyAlignment="1" applyProtection="1">
      <alignment horizontal="center" vertical="center" shrinkToFit="1"/>
      <protection hidden="1"/>
    </xf>
    <xf numFmtId="0" fontId="14" fillId="0" borderId="0" xfId="0" applyFont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 shrinkToFit="1"/>
      <protection hidden="1"/>
    </xf>
    <xf numFmtId="2" fontId="0" fillId="0" borderId="1" xfId="0" applyNumberFormat="1" applyFont="1" applyBorder="1" applyAlignment="1" applyProtection="1">
      <alignment horizontal="center" vertical="center"/>
      <protection hidden="1"/>
    </xf>
    <xf numFmtId="2" fontId="0" fillId="0" borderId="1" xfId="0" applyNumberFormat="1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shrinkToFit="1"/>
      <protection locked="0"/>
    </xf>
    <xf numFmtId="177" fontId="0" fillId="0" borderId="1" xfId="0" applyNumberFormat="1" applyBorder="1" applyAlignment="1" applyProtection="1">
      <alignment horizontal="center" vertical="center" shrinkToFit="1"/>
      <protection hidden="1"/>
    </xf>
    <xf numFmtId="0" fontId="6" fillId="0" borderId="24" xfId="0" applyFont="1" applyBorder="1" applyAlignment="1" applyProtection="1">
      <alignment horizontal="center" vertical="center" shrinkToFit="1"/>
      <protection hidden="1"/>
    </xf>
    <xf numFmtId="0" fontId="14" fillId="7" borderId="0" xfId="0" applyFont="1" applyFill="1" applyAlignment="1" applyProtection="1">
      <alignment horizontal="center" vertical="center" shrinkToFit="1"/>
      <protection hidden="1"/>
    </xf>
    <xf numFmtId="0" fontId="14" fillId="7" borderId="0" xfId="0" applyFont="1" applyFill="1" applyAlignment="1" applyProtection="1">
      <alignment vertical="center" shrinkToFit="1"/>
      <protection hidden="1"/>
    </xf>
    <xf numFmtId="0" fontId="14" fillId="7" borderId="0" xfId="0" applyFont="1" applyFill="1" applyProtection="1">
      <alignment vertical="center"/>
      <protection hidden="1"/>
    </xf>
    <xf numFmtId="177" fontId="14" fillId="7" borderId="0" xfId="0" applyNumberFormat="1" applyFont="1" applyFill="1" applyAlignment="1" applyProtection="1">
      <alignment horizontal="left" vertical="center" shrinkToFit="1"/>
      <protection hidden="1"/>
    </xf>
    <xf numFmtId="0" fontId="14" fillId="7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 shrinkToFit="1"/>
      <protection locked="0"/>
    </xf>
    <xf numFmtId="0" fontId="35" fillId="5" borderId="0" xfId="0" applyFont="1" applyFill="1" applyAlignment="1" applyProtection="1">
      <alignment horizontal="center" vertical="center" shrinkToFit="1"/>
      <protection hidden="1"/>
    </xf>
    <xf numFmtId="0" fontId="26" fillId="5" borderId="0" xfId="0" applyFont="1" applyFill="1" applyBorder="1" applyAlignment="1" applyProtection="1">
      <alignment vertical="center" shrinkToFit="1"/>
      <protection hidden="1"/>
    </xf>
    <xf numFmtId="0" fontId="0" fillId="5" borderId="0" xfId="0" applyFill="1" applyBorder="1" applyAlignment="1" applyProtection="1">
      <alignment vertical="center" shrinkToFit="1"/>
      <protection hidden="1"/>
    </xf>
    <xf numFmtId="0" fontId="0" fillId="5" borderId="0" xfId="0" applyFill="1" applyAlignment="1" applyProtection="1">
      <alignment horizontal="right" vertical="center" shrinkToFit="1"/>
      <protection hidden="1"/>
    </xf>
    <xf numFmtId="0" fontId="0" fillId="5" borderId="0" xfId="0" applyFill="1" applyAlignment="1" applyProtection="1">
      <alignment vertical="center" shrinkToFit="1"/>
      <protection hidden="1"/>
    </xf>
    <xf numFmtId="0" fontId="0" fillId="5" borderId="0" xfId="0" applyFill="1" applyAlignment="1" applyProtection="1">
      <alignment horizontal="center" vertical="center" shrinkToFit="1"/>
      <protection hidden="1"/>
    </xf>
    <xf numFmtId="0" fontId="19" fillId="5" borderId="0" xfId="0" applyFont="1" applyFill="1" applyBorder="1" applyAlignment="1" applyProtection="1">
      <alignment horizontal="center" vertical="center" shrinkToFit="1"/>
      <protection hidden="1"/>
    </xf>
    <xf numFmtId="0" fontId="16" fillId="5" borderId="0" xfId="0" applyFont="1" applyFill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 shrinkToFit="1"/>
      <protection hidden="1"/>
    </xf>
    <xf numFmtId="0" fontId="49" fillId="5" borderId="0" xfId="0" applyFont="1" applyFill="1" applyAlignment="1" applyProtection="1">
      <alignment vertical="center"/>
      <protection hidden="1"/>
    </xf>
    <xf numFmtId="0" fontId="4" fillId="5" borderId="0" xfId="0" applyFont="1" applyFill="1" applyAlignment="1" applyProtection="1">
      <alignment horizontal="center" vertical="center" shrinkToFit="1"/>
      <protection hidden="1"/>
    </xf>
    <xf numFmtId="0" fontId="0" fillId="4" borderId="0" xfId="0" applyFill="1" applyAlignment="1" applyProtection="1">
      <alignment vertical="center" shrinkToFit="1"/>
      <protection locked="0"/>
    </xf>
    <xf numFmtId="0" fontId="25" fillId="2" borderId="13" xfId="0" applyFont="1" applyFill="1" applyBorder="1" applyAlignment="1" applyProtection="1">
      <alignment horizontal="center" vertical="center" shrinkToFit="1"/>
      <protection hidden="1"/>
    </xf>
    <xf numFmtId="0" fontId="26" fillId="2" borderId="13" xfId="0" applyFont="1" applyFill="1" applyBorder="1" applyAlignment="1" applyProtection="1">
      <alignment horizontal="center" vertical="center" shrinkToFit="1"/>
      <protection hidden="1"/>
    </xf>
    <xf numFmtId="0" fontId="29" fillId="2" borderId="15" xfId="1" applyFont="1" applyFill="1" applyAlignment="1" applyProtection="1">
      <alignment horizontal="center" vertical="center" shrinkToFit="1"/>
      <protection hidden="1"/>
    </xf>
    <xf numFmtId="177" fontId="29" fillId="2" borderId="15" xfId="1" applyNumberFormat="1" applyFont="1" applyFill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 vertical="center" wrapText="1"/>
      <protection hidden="1"/>
    </xf>
    <xf numFmtId="0" fontId="50" fillId="0" borderId="1" xfId="0" applyFont="1" applyBorder="1" applyAlignment="1" applyProtection="1">
      <alignment horizontal="center" vertical="center" shrinkToFit="1"/>
      <protection hidden="1"/>
    </xf>
    <xf numFmtId="0" fontId="50" fillId="0" borderId="1" xfId="0" applyFont="1" applyBorder="1" applyAlignment="1" applyProtection="1">
      <alignment horizontal="center" vertical="center"/>
      <protection hidden="1"/>
    </xf>
    <xf numFmtId="14" fontId="0" fillId="0" borderId="0" xfId="0" applyNumberFormat="1" applyFill="1" applyBorder="1" applyAlignment="1" applyProtection="1">
      <alignment vertical="center" shrinkToFit="1"/>
      <protection hidden="1"/>
    </xf>
    <xf numFmtId="0" fontId="0" fillId="0" borderId="1" xfId="0" applyFill="1" applyBorder="1" applyAlignment="1" applyProtection="1">
      <alignment horizontal="center" vertical="center"/>
      <protection locked="0"/>
    </xf>
    <xf numFmtId="0" fontId="31" fillId="2" borderId="19" xfId="0" applyFont="1" applyFill="1" applyBorder="1" applyAlignment="1" applyProtection="1">
      <alignment horizontal="center" vertical="center"/>
      <protection locked="0"/>
    </xf>
    <xf numFmtId="0" fontId="26" fillId="2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textRotation="255" shrinkToFit="1"/>
      <protection hidden="1"/>
    </xf>
    <xf numFmtId="0" fontId="42" fillId="0" borderId="2" xfId="0" applyFont="1" applyFill="1" applyBorder="1" applyAlignment="1" applyProtection="1">
      <alignment vertical="center" shrinkToFit="1"/>
      <protection hidden="1"/>
    </xf>
    <xf numFmtId="0" fontId="42" fillId="0" borderId="3" xfId="0" applyFont="1" applyFill="1" applyBorder="1" applyAlignment="1" applyProtection="1">
      <alignment vertical="center" shrinkToFit="1"/>
      <protection hidden="1"/>
    </xf>
    <xf numFmtId="0" fontId="42" fillId="0" borderId="4" xfId="0" applyFont="1" applyFill="1" applyBorder="1" applyAlignment="1" applyProtection="1">
      <alignment vertical="center" shrinkToFit="1"/>
      <protection hidden="1"/>
    </xf>
    <xf numFmtId="0" fontId="37" fillId="0" borderId="2" xfId="0" applyFont="1" applyFill="1" applyBorder="1" applyAlignment="1" applyProtection="1">
      <alignment horizontal="center" vertical="center" wrapText="1"/>
      <protection hidden="1"/>
    </xf>
    <xf numFmtId="0" fontId="37" fillId="0" borderId="3" xfId="0" applyFont="1" applyFill="1" applyBorder="1" applyAlignment="1" applyProtection="1">
      <alignment horizontal="center" vertical="center" wrapText="1"/>
      <protection hidden="1"/>
    </xf>
    <xf numFmtId="0" fontId="37" fillId="0" borderId="4" xfId="0" applyFont="1" applyFill="1" applyBorder="1" applyAlignment="1" applyProtection="1">
      <alignment horizontal="center" vertical="center" wrapText="1"/>
      <protection hidden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vertical="center" wrapText="1"/>
    </xf>
    <xf numFmtId="0" fontId="42" fillId="0" borderId="3" xfId="0" applyFont="1" applyFill="1" applyBorder="1" applyAlignment="1">
      <alignment vertical="center" wrapText="1"/>
    </xf>
    <xf numFmtId="0" fontId="42" fillId="0" borderId="4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hidden="1"/>
    </xf>
  </cellXfs>
  <cellStyles count="2">
    <cellStyle name="一般" xfId="0" builtinId="0"/>
    <cellStyle name="標題 1" xfId="1" builtinId="16"/>
  </cellStyles>
  <dxfs count="13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70C0"/>
        <name val="新細明體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70C0"/>
        <name val="新細明體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1" readingOrder="0"/>
      <protection locked="1" hidden="1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ill>
        <patternFill patternType="solid">
          <fgColor indexed="64"/>
          <bgColor theme="8" tint="0.79998168889431442"/>
        </patternFill>
      </fill>
      <alignment vertical="center" textRotation="0" wrapTex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70C0"/>
        <name val="新細明體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1" readingOrder="0"/>
      <protection locked="1" hidden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148C8"/>
      <color rgb="FFEE7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0-&#21443;&#35370;&#34920;&#21934;&#12289;&#29677;&#35242;&#26371;&#26280;&#23416;&#29983;&#27010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名"/>
      <sheetName val="輸入區"/>
      <sheetName val="同意書 (2)"/>
      <sheetName val="同意書"/>
      <sheetName val="師公假"/>
      <sheetName val="生公假"/>
      <sheetName val="生公假(個人)"/>
      <sheetName val="行前通知(印雙面)"/>
      <sheetName val="活動取消"/>
      <sheetName val="保險單"/>
      <sheetName val="晤談"/>
      <sheetName val="獎懲(獨立)"/>
      <sheetName val="班親會(資)"/>
      <sheetName val="班親會(科)"/>
      <sheetName val="班親會(全3)"/>
      <sheetName val="班親會(全2)"/>
      <sheetName val="班親會(全1)"/>
      <sheetName val="名條-三班1張(資) "/>
      <sheetName val="名條-三班1張(科)"/>
      <sheetName val="名條-三班1張(3) "/>
      <sheetName val="名條-三班1張(2)"/>
      <sheetName val="名條-三班1張名(1) "/>
      <sheetName val="名條(資)"/>
      <sheetName val="名條(科)"/>
      <sheetName val="名條(3)"/>
      <sheetName val="名條(2)"/>
      <sheetName val="名條(1)"/>
      <sheetName val="總名冊"/>
      <sheetName val="(學生姓名)搜尋"/>
      <sheetName val="(班級座號)搜尋"/>
      <sheetName val="學生(資班)"/>
      <sheetName val="學生(科班)"/>
      <sheetName val="學生(紅)"/>
      <sheetName val="學生(橘)"/>
      <sheetName val="學生(綠)"/>
      <sheetName val="更新"/>
      <sheetName val="學生資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A1" t="str">
            <v>班級座號</v>
          </cell>
          <cell r="F1" t="str">
            <v>學生英名</v>
          </cell>
          <cell r="N1" t="str">
            <v>性別</v>
          </cell>
        </row>
        <row r="2">
          <cell r="A2">
            <v>10101</v>
          </cell>
          <cell r="F2" t="str">
            <v>LI,CHENG-GUANG</v>
          </cell>
          <cell r="N2" t="str">
            <v>男</v>
          </cell>
        </row>
        <row r="3">
          <cell r="A3">
            <v>10102</v>
          </cell>
          <cell r="F3" t="str">
            <v>SHEN,HONG-YI</v>
          </cell>
          <cell r="N3" t="str">
            <v>男</v>
          </cell>
        </row>
        <row r="4">
          <cell r="A4">
            <v>10103</v>
          </cell>
          <cell r="F4" t="str">
            <v>SHEN, PO-YU</v>
          </cell>
          <cell r="N4" t="str">
            <v>男</v>
          </cell>
        </row>
        <row r="5">
          <cell r="A5">
            <v>10104</v>
          </cell>
          <cell r="F5" t="str">
            <v>LIN,MIN-XIAN</v>
          </cell>
          <cell r="N5" t="str">
            <v>男</v>
          </cell>
        </row>
        <row r="6">
          <cell r="A6">
            <v>10105</v>
          </cell>
          <cell r="F6" t="str">
            <v>XU,KAI-YANG</v>
          </cell>
          <cell r="N6" t="str">
            <v>男</v>
          </cell>
        </row>
        <row r="7">
          <cell r="A7">
            <v>10106</v>
          </cell>
          <cell r="F7" t="str">
            <v>CHUANG,HAWL</v>
          </cell>
          <cell r="N7" t="str">
            <v>男</v>
          </cell>
        </row>
        <row r="8">
          <cell r="A8">
            <v>10107</v>
          </cell>
          <cell r="F8" t="str">
            <v>CHEN,HAO-EN</v>
          </cell>
          <cell r="N8" t="str">
            <v>男</v>
          </cell>
        </row>
        <row r="9">
          <cell r="A9">
            <v>10108</v>
          </cell>
          <cell r="F9" t="str">
            <v>ZENG,YOU-CHENG</v>
          </cell>
          <cell r="N9" t="str">
            <v>男</v>
          </cell>
        </row>
        <row r="10">
          <cell r="A10">
            <v>10109</v>
          </cell>
          <cell r="F10" t="str">
            <v>HUANG, BO-YI</v>
          </cell>
          <cell r="N10" t="str">
            <v>男</v>
          </cell>
        </row>
        <row r="11">
          <cell r="A11">
            <v>10110</v>
          </cell>
          <cell r="F11" t="str">
            <v>JHAO, BO-CHEN</v>
          </cell>
          <cell r="N11" t="str">
            <v>男</v>
          </cell>
        </row>
        <row r="12">
          <cell r="A12">
            <v>10111</v>
          </cell>
          <cell r="F12" t="str">
            <v>Hsiao,Ming-yi</v>
          </cell>
          <cell r="N12" t="str">
            <v>男</v>
          </cell>
        </row>
        <row r="13">
          <cell r="A13">
            <v>10112</v>
          </cell>
          <cell r="F13" t="str">
            <v>XIE,BING-LUN</v>
          </cell>
          <cell r="N13" t="str">
            <v>男</v>
          </cell>
        </row>
        <row r="14">
          <cell r="A14">
            <v>10113</v>
          </cell>
          <cell r="F14" t="str">
            <v>YAN, JIA-XUE</v>
          </cell>
          <cell r="N14" t="str">
            <v>男</v>
          </cell>
        </row>
        <row r="15">
          <cell r="A15">
            <v>10114</v>
          </cell>
          <cell r="F15" t="str">
            <v>YAN,SHAO-WEI</v>
          </cell>
          <cell r="N15" t="str">
            <v>男</v>
          </cell>
        </row>
        <row r="16">
          <cell r="A16">
            <v>10115</v>
          </cell>
          <cell r="F16" t="str">
            <v>CHU,CHAO-JUNG</v>
          </cell>
          <cell r="N16" t="str">
            <v>女</v>
          </cell>
        </row>
        <row r="17">
          <cell r="A17">
            <v>10116</v>
          </cell>
          <cell r="F17" t="str">
            <v>WU,JIA-XIN</v>
          </cell>
          <cell r="N17" t="str">
            <v>女</v>
          </cell>
        </row>
        <row r="18">
          <cell r="A18">
            <v>10117</v>
          </cell>
          <cell r="F18" t="str">
            <v>LI,YI-JING</v>
          </cell>
          <cell r="N18" t="str">
            <v>女</v>
          </cell>
        </row>
        <row r="19">
          <cell r="A19">
            <v>10118</v>
          </cell>
          <cell r="F19" t="str">
            <v>SHEN,PENG-XUAN</v>
          </cell>
          <cell r="N19" t="str">
            <v>女</v>
          </cell>
        </row>
        <row r="20">
          <cell r="A20">
            <v>10119</v>
          </cell>
          <cell r="F20" t="str">
            <v>SHEN,XIN-NI</v>
          </cell>
          <cell r="N20" t="str">
            <v>女</v>
          </cell>
        </row>
        <row r="21">
          <cell r="A21">
            <v>10120</v>
          </cell>
          <cell r="F21" t="str">
            <v>Lin,Jhih-yi</v>
          </cell>
          <cell r="N21" t="str">
            <v>女</v>
          </cell>
        </row>
        <row r="22">
          <cell r="A22">
            <v>10121</v>
          </cell>
          <cell r="F22" t="str">
            <v>CHEN,YU-HSIN</v>
          </cell>
          <cell r="N22" t="str">
            <v>女</v>
          </cell>
        </row>
        <row r="23">
          <cell r="A23">
            <v>10122</v>
          </cell>
          <cell r="F23" t="str">
            <v>HUANG,HSUAN-YUNG</v>
          </cell>
          <cell r="N23" t="str">
            <v>女</v>
          </cell>
        </row>
        <row r="24">
          <cell r="A24">
            <v>10123</v>
          </cell>
          <cell r="F24" t="str">
            <v>YE, JIA-WEN</v>
          </cell>
          <cell r="N24" t="str">
            <v>女</v>
          </cell>
        </row>
        <row r="25">
          <cell r="A25">
            <v>10124</v>
          </cell>
          <cell r="F25" t="str">
            <v>PAN,QIAN-HAN</v>
          </cell>
          <cell r="N25" t="str">
            <v>女</v>
          </cell>
        </row>
        <row r="26">
          <cell r="A26">
            <v>10125</v>
          </cell>
          <cell r="F26" t="str">
            <v>CAI,XIN-PEI</v>
          </cell>
          <cell r="N26" t="str">
            <v>女</v>
          </cell>
        </row>
        <row r="27">
          <cell r="A27">
            <v>10126</v>
          </cell>
          <cell r="F27" t="str">
            <v>YEN,MIAO-HSIN</v>
          </cell>
          <cell r="N27" t="str">
            <v>女</v>
          </cell>
        </row>
        <row r="28">
          <cell r="A28">
            <v>10127</v>
          </cell>
          <cell r="F28" t="str">
            <v>LUO,YU-HAN</v>
          </cell>
          <cell r="N28" t="str">
            <v>女</v>
          </cell>
        </row>
        <row r="29">
          <cell r="A29">
            <v>10128</v>
          </cell>
          <cell r="F29" t="str">
            <v>LUO,KAI-LI</v>
          </cell>
          <cell r="N29" t="str">
            <v>女</v>
          </cell>
        </row>
        <row r="30">
          <cell r="A30">
            <v>10129</v>
          </cell>
          <cell r="F30">
            <v>0</v>
          </cell>
          <cell r="N30" t="str">
            <v>女</v>
          </cell>
        </row>
        <row r="31">
          <cell r="A31">
            <v>10130</v>
          </cell>
          <cell r="F31">
            <v>0</v>
          </cell>
          <cell r="N31" t="str">
            <v>女</v>
          </cell>
        </row>
        <row r="32">
          <cell r="A32">
            <v>10201</v>
          </cell>
          <cell r="F32" t="str">
            <v>WANG,PO-CHENG</v>
          </cell>
          <cell r="N32" t="str">
            <v>男</v>
          </cell>
        </row>
        <row r="33">
          <cell r="A33">
            <v>10202</v>
          </cell>
          <cell r="F33" t="str">
            <v>SHEN,ZHEN-XUAN</v>
          </cell>
          <cell r="N33" t="str">
            <v>男</v>
          </cell>
        </row>
        <row r="34">
          <cell r="A34">
            <v>10203</v>
          </cell>
          <cell r="F34" t="str">
            <v>HONG,YU-XIANG</v>
          </cell>
          <cell r="N34" t="str">
            <v>男</v>
          </cell>
        </row>
        <row r="35">
          <cell r="A35">
            <v>10204</v>
          </cell>
          <cell r="F35" t="str">
            <v>ZHANG,EN-RUI</v>
          </cell>
          <cell r="N35" t="str">
            <v>男</v>
          </cell>
        </row>
        <row r="36">
          <cell r="A36">
            <v>10205</v>
          </cell>
          <cell r="F36" t="str">
            <v>HU,YIN-QIN</v>
          </cell>
          <cell r="N36" t="str">
            <v>男</v>
          </cell>
        </row>
        <row r="37">
          <cell r="A37">
            <v>10206</v>
          </cell>
          <cell r="F37" t="str">
            <v>XU, WEN-KUI</v>
          </cell>
          <cell r="N37" t="str">
            <v>男</v>
          </cell>
        </row>
        <row r="38">
          <cell r="A38">
            <v>10207</v>
          </cell>
          <cell r="F38" t="str">
            <v>Kuo,Chia-hsin</v>
          </cell>
          <cell r="N38" t="str">
            <v>男</v>
          </cell>
        </row>
        <row r="39">
          <cell r="A39">
            <v>10208</v>
          </cell>
          <cell r="F39" t="str">
            <v>CHEN,HONG-YING</v>
          </cell>
          <cell r="N39" t="str">
            <v>男</v>
          </cell>
        </row>
        <row r="40">
          <cell r="A40">
            <v>10209</v>
          </cell>
          <cell r="F40" t="str">
            <v>HUANG,CHIEH-CHIH</v>
          </cell>
          <cell r="N40" t="str">
            <v>男</v>
          </cell>
        </row>
        <row r="41">
          <cell r="A41">
            <v>10210</v>
          </cell>
          <cell r="F41" t="str">
            <v>ZOU,BING-HAN</v>
          </cell>
          <cell r="N41" t="str">
            <v>男</v>
          </cell>
        </row>
        <row r="42">
          <cell r="A42">
            <v>10211</v>
          </cell>
          <cell r="F42" t="str">
            <v>CAI,QIAO-HAN</v>
          </cell>
          <cell r="N42" t="str">
            <v>男</v>
          </cell>
        </row>
        <row r="43">
          <cell r="A43">
            <v>10212</v>
          </cell>
          <cell r="F43" t="str">
            <v>Tsai,Rong-hong</v>
          </cell>
          <cell r="N43" t="str">
            <v>男</v>
          </cell>
        </row>
        <row r="44">
          <cell r="A44">
            <v>10213</v>
          </cell>
          <cell r="F44" t="str">
            <v>XIE,YU-ZE</v>
          </cell>
          <cell r="N44" t="str">
            <v>男</v>
          </cell>
        </row>
        <row r="45">
          <cell r="A45">
            <v>10214</v>
          </cell>
          <cell r="F45" t="str">
            <v>XIE,BING-HONG</v>
          </cell>
          <cell r="N45" t="str">
            <v>男</v>
          </cell>
        </row>
        <row r="46">
          <cell r="A46">
            <v>10215</v>
          </cell>
          <cell r="F46" t="str">
            <v>WANG,LING-RU</v>
          </cell>
          <cell r="N46" t="str">
            <v>女</v>
          </cell>
        </row>
        <row r="47">
          <cell r="A47">
            <v>10216</v>
          </cell>
          <cell r="F47" t="str">
            <v>WU,YOU-JING</v>
          </cell>
          <cell r="N47" t="str">
            <v>女</v>
          </cell>
        </row>
        <row r="48">
          <cell r="A48">
            <v>10217</v>
          </cell>
          <cell r="F48" t="str">
            <v>WU,YI-XUAN</v>
          </cell>
          <cell r="N48" t="str">
            <v>女</v>
          </cell>
        </row>
        <row r="49">
          <cell r="A49">
            <v>10218</v>
          </cell>
          <cell r="F49" t="str">
            <v>LI,XIN-JING</v>
          </cell>
          <cell r="N49" t="str">
            <v>女</v>
          </cell>
        </row>
        <row r="50">
          <cell r="A50">
            <v>10219</v>
          </cell>
          <cell r="F50" t="str">
            <v>LIN, YU-MIN</v>
          </cell>
          <cell r="N50" t="str">
            <v>女</v>
          </cell>
        </row>
        <row r="51">
          <cell r="A51">
            <v>10220</v>
          </cell>
          <cell r="F51" t="str">
            <v>LIN,YU-TONG</v>
          </cell>
          <cell r="N51" t="str">
            <v>女</v>
          </cell>
        </row>
        <row r="52">
          <cell r="A52">
            <v>10221</v>
          </cell>
          <cell r="F52" t="str">
            <v>CHIU,YUN-TING</v>
          </cell>
          <cell r="N52" t="str">
            <v>女</v>
          </cell>
        </row>
        <row r="53">
          <cell r="A53">
            <v>10222</v>
          </cell>
          <cell r="F53" t="str">
            <v>ZHANG,YUN-XUAN</v>
          </cell>
          <cell r="N53" t="str">
            <v>女</v>
          </cell>
        </row>
        <row r="54">
          <cell r="A54">
            <v>10223</v>
          </cell>
          <cell r="F54" t="str">
            <v>ZHUANG,JING</v>
          </cell>
          <cell r="N54" t="str">
            <v>女</v>
          </cell>
        </row>
        <row r="55">
          <cell r="A55">
            <v>10224</v>
          </cell>
          <cell r="F55" t="str">
            <v>CHAN,CHIEN-YU</v>
          </cell>
          <cell r="N55" t="str">
            <v>女</v>
          </cell>
        </row>
        <row r="56">
          <cell r="A56">
            <v>10225</v>
          </cell>
          <cell r="F56" t="str">
            <v>CHEN,GUAN-ZHU</v>
          </cell>
          <cell r="N56" t="str">
            <v>女</v>
          </cell>
        </row>
        <row r="57">
          <cell r="A57">
            <v>10226</v>
          </cell>
          <cell r="F57" t="str">
            <v>CHEN,RUO-XUAN</v>
          </cell>
          <cell r="N57" t="str">
            <v>女</v>
          </cell>
        </row>
        <row r="58">
          <cell r="A58">
            <v>10227</v>
          </cell>
          <cell r="F58" t="str">
            <v>CHEN,YI-ZHEN</v>
          </cell>
          <cell r="N58" t="str">
            <v>女</v>
          </cell>
        </row>
        <row r="59">
          <cell r="A59">
            <v>10228</v>
          </cell>
          <cell r="F59" t="str">
            <v>LU,XIN-YU</v>
          </cell>
          <cell r="N59" t="str">
            <v>女</v>
          </cell>
        </row>
        <row r="60">
          <cell r="A60">
            <v>10229</v>
          </cell>
          <cell r="F60" t="str">
            <v>Tsai,Yu-chen</v>
          </cell>
          <cell r="N60" t="str">
            <v>女</v>
          </cell>
        </row>
        <row r="61">
          <cell r="A61">
            <v>10230</v>
          </cell>
          <cell r="F61">
            <v>0</v>
          </cell>
          <cell r="N61" t="str">
            <v>女</v>
          </cell>
        </row>
        <row r="62">
          <cell r="A62">
            <v>10301</v>
          </cell>
          <cell r="F62" t="str">
            <v>WANG,YAN-JUN</v>
          </cell>
          <cell r="N62" t="str">
            <v>男</v>
          </cell>
        </row>
        <row r="63">
          <cell r="A63">
            <v>10302</v>
          </cell>
          <cell r="F63" t="str">
            <v>HE,SHAO-FENG</v>
          </cell>
          <cell r="N63" t="str">
            <v>男</v>
          </cell>
        </row>
        <row r="64">
          <cell r="A64">
            <v>10303</v>
          </cell>
          <cell r="F64" t="str">
            <v>LI,BAI-RUI</v>
          </cell>
          <cell r="N64" t="str">
            <v>男</v>
          </cell>
        </row>
        <row r="65">
          <cell r="A65">
            <v>10304</v>
          </cell>
          <cell r="F65" t="str">
            <v>SHEN,CHENG-ZHI</v>
          </cell>
          <cell r="N65" t="str">
            <v>男</v>
          </cell>
        </row>
        <row r="66">
          <cell r="A66">
            <v>10305</v>
          </cell>
          <cell r="F66" t="str">
            <v>LIN,YU-TING</v>
          </cell>
          <cell r="N66" t="str">
            <v>男</v>
          </cell>
        </row>
        <row r="67">
          <cell r="A67">
            <v>10306</v>
          </cell>
          <cell r="F67" t="str">
            <v>LIN,CHUN-WEI</v>
          </cell>
          <cell r="N67" t="str">
            <v>男</v>
          </cell>
        </row>
        <row r="68">
          <cell r="A68">
            <v>10307</v>
          </cell>
          <cell r="F68" t="str">
            <v>YOU,ZIH-YUAN</v>
          </cell>
          <cell r="N68" t="str">
            <v>男</v>
          </cell>
        </row>
        <row r="69">
          <cell r="A69">
            <v>10308</v>
          </cell>
          <cell r="F69" t="str">
            <v>HUANG,BA-WEI</v>
          </cell>
          <cell r="N69" t="str">
            <v>男</v>
          </cell>
        </row>
        <row r="70">
          <cell r="A70">
            <v>10309</v>
          </cell>
          <cell r="F70" t="str">
            <v>HUANG,YI-JIA</v>
          </cell>
          <cell r="N70" t="str">
            <v>男</v>
          </cell>
        </row>
        <row r="71">
          <cell r="A71">
            <v>10310</v>
          </cell>
          <cell r="F71" t="str">
            <v>HUANG,YOU-JING</v>
          </cell>
          <cell r="N71" t="str">
            <v>男</v>
          </cell>
        </row>
        <row r="72">
          <cell r="A72">
            <v>10311</v>
          </cell>
          <cell r="F72" t="str">
            <v>SHE,ZONG-HAN</v>
          </cell>
          <cell r="N72" t="str">
            <v>男</v>
          </cell>
        </row>
        <row r="73">
          <cell r="A73">
            <v>10312</v>
          </cell>
          <cell r="F73" t="str">
            <v>Tsai,Yi-chen</v>
          </cell>
          <cell r="N73" t="str">
            <v>男</v>
          </cell>
        </row>
        <row r="74">
          <cell r="A74">
            <v>10313</v>
          </cell>
          <cell r="F74" t="str">
            <v>CAI, BO-YI</v>
          </cell>
          <cell r="N74" t="str">
            <v>男</v>
          </cell>
        </row>
        <row r="75">
          <cell r="A75">
            <v>10314</v>
          </cell>
          <cell r="F75" t="str">
            <v>SU,JING-KAI</v>
          </cell>
          <cell r="N75" t="str">
            <v>男</v>
          </cell>
        </row>
        <row r="76">
          <cell r="A76">
            <v>10315</v>
          </cell>
          <cell r="F76" t="str">
            <v>WANG,CHING-JU</v>
          </cell>
          <cell r="N76" t="str">
            <v>女</v>
          </cell>
        </row>
        <row r="77">
          <cell r="A77">
            <v>10316</v>
          </cell>
          <cell r="F77" t="str">
            <v>TU,JIE-YI</v>
          </cell>
          <cell r="N77" t="str">
            <v>女</v>
          </cell>
        </row>
        <row r="78">
          <cell r="A78">
            <v>10317</v>
          </cell>
          <cell r="F78" t="str">
            <v>LEE,YI-SHIUAN</v>
          </cell>
          <cell r="N78" t="str">
            <v>女</v>
          </cell>
        </row>
        <row r="79">
          <cell r="A79">
            <v>10318</v>
          </cell>
          <cell r="F79" t="str">
            <v>SHEN,HSIN-HUI</v>
          </cell>
          <cell r="N79" t="str">
            <v>女</v>
          </cell>
        </row>
        <row r="80">
          <cell r="A80">
            <v>10319</v>
          </cell>
          <cell r="F80" t="str">
            <v>LIN,JHIH-CI</v>
          </cell>
          <cell r="N80" t="str">
            <v>女</v>
          </cell>
        </row>
        <row r="81">
          <cell r="A81">
            <v>10320</v>
          </cell>
          <cell r="F81" t="str">
            <v>LIN,CAI-SIAN</v>
          </cell>
          <cell r="N81" t="str">
            <v>女</v>
          </cell>
        </row>
        <row r="82">
          <cell r="A82">
            <v>10321</v>
          </cell>
          <cell r="F82" t="str">
            <v>LIN,JIE-YU</v>
          </cell>
          <cell r="N82" t="str">
            <v>女</v>
          </cell>
        </row>
        <row r="83">
          <cell r="A83">
            <v>10322</v>
          </cell>
          <cell r="F83" t="str">
            <v>ZHANG,WEN-TING</v>
          </cell>
          <cell r="N83" t="str">
            <v>女</v>
          </cell>
        </row>
        <row r="84">
          <cell r="A84">
            <v>10323</v>
          </cell>
          <cell r="F84" t="str">
            <v>CHUANG,PEI-CHIEH</v>
          </cell>
          <cell r="N84" t="str">
            <v>女</v>
          </cell>
        </row>
        <row r="85">
          <cell r="A85">
            <v>10324</v>
          </cell>
          <cell r="F85" t="str">
            <v>CHUANG,SHU-PEI</v>
          </cell>
          <cell r="N85" t="str">
            <v>女</v>
          </cell>
        </row>
        <row r="86">
          <cell r="A86">
            <v>10325</v>
          </cell>
          <cell r="F86" t="str">
            <v>HUANG,YU-HAN</v>
          </cell>
          <cell r="N86" t="str">
            <v>女</v>
          </cell>
        </row>
        <row r="87">
          <cell r="A87">
            <v>10326</v>
          </cell>
          <cell r="F87" t="str">
            <v>HUANG,HSIN-YI</v>
          </cell>
          <cell r="N87" t="str">
            <v>女</v>
          </cell>
        </row>
        <row r="88">
          <cell r="A88">
            <v>10327</v>
          </cell>
          <cell r="F88" t="str">
            <v>YANG,SHU-HUI</v>
          </cell>
          <cell r="N88" t="str">
            <v>女</v>
          </cell>
        </row>
        <row r="89">
          <cell r="A89">
            <v>10328</v>
          </cell>
          <cell r="F89" t="str">
            <v>LU,YAN-CEN</v>
          </cell>
          <cell r="N89" t="str">
            <v>女</v>
          </cell>
        </row>
        <row r="90">
          <cell r="A90">
            <v>10329</v>
          </cell>
          <cell r="F90" t="str">
            <v>TAI,YU-CHIN</v>
          </cell>
          <cell r="N90" t="str">
            <v>女</v>
          </cell>
        </row>
        <row r="91">
          <cell r="A91">
            <v>10330</v>
          </cell>
          <cell r="F91">
            <v>0</v>
          </cell>
          <cell r="N91" t="str">
            <v>女</v>
          </cell>
        </row>
        <row r="92">
          <cell r="A92">
            <v>10401</v>
          </cell>
          <cell r="F92" t="str">
            <v>SHEN,YAN-XIU</v>
          </cell>
          <cell r="N92" t="str">
            <v>男</v>
          </cell>
        </row>
        <row r="93">
          <cell r="A93">
            <v>10402</v>
          </cell>
          <cell r="F93" t="str">
            <v>SHEN,JIE-KUAN</v>
          </cell>
          <cell r="N93" t="str">
            <v>男</v>
          </cell>
        </row>
        <row r="94">
          <cell r="A94">
            <v>10403</v>
          </cell>
          <cell r="F94" t="str">
            <v>SHEN,BO-KAI</v>
          </cell>
          <cell r="N94" t="str">
            <v>男</v>
          </cell>
        </row>
        <row r="95">
          <cell r="A95">
            <v>10404</v>
          </cell>
          <cell r="F95" t="str">
            <v>LIN,CHENG-YI</v>
          </cell>
          <cell r="N95" t="str">
            <v>男</v>
          </cell>
        </row>
        <row r="96">
          <cell r="A96">
            <v>10405</v>
          </cell>
          <cell r="F96" t="str">
            <v>HOU,CHENG-FU</v>
          </cell>
          <cell r="N96" t="str">
            <v>男</v>
          </cell>
        </row>
        <row r="97">
          <cell r="A97">
            <v>10406</v>
          </cell>
          <cell r="F97" t="str">
            <v>HONG,ZONG-ZHE</v>
          </cell>
          <cell r="N97" t="str">
            <v>男</v>
          </cell>
        </row>
        <row r="98">
          <cell r="A98">
            <v>10407</v>
          </cell>
          <cell r="F98" t="str">
            <v>HU,XIAN-DE</v>
          </cell>
          <cell r="N98" t="str">
            <v>男</v>
          </cell>
        </row>
        <row r="99">
          <cell r="A99">
            <v>10408</v>
          </cell>
          <cell r="F99" t="str">
            <v>GUO, BO-WEN</v>
          </cell>
          <cell r="N99" t="str">
            <v>男</v>
          </cell>
        </row>
        <row r="100">
          <cell r="A100">
            <v>10409</v>
          </cell>
          <cell r="F100" t="str">
            <v>CHEN,LIANG-WEI</v>
          </cell>
          <cell r="N100" t="str">
            <v>男</v>
          </cell>
        </row>
        <row r="101">
          <cell r="A101">
            <v>10410</v>
          </cell>
          <cell r="F101" t="str">
            <v>PENG,YU-WEI</v>
          </cell>
          <cell r="N101" t="str">
            <v>男</v>
          </cell>
        </row>
        <row r="102">
          <cell r="A102">
            <v>10411</v>
          </cell>
          <cell r="F102" t="str">
            <v>CAI,JUN-JIE</v>
          </cell>
          <cell r="N102" t="str">
            <v>男</v>
          </cell>
        </row>
        <row r="103">
          <cell r="A103">
            <v>10412</v>
          </cell>
          <cell r="F103" t="str">
            <v>WEI,CHEN-HUI</v>
          </cell>
          <cell r="N103" t="str">
            <v>男</v>
          </cell>
        </row>
        <row r="104">
          <cell r="A104">
            <v>10413</v>
          </cell>
          <cell r="F104" t="str">
            <v>Lo,Bai-jia</v>
          </cell>
          <cell r="N104" t="str">
            <v>男</v>
          </cell>
        </row>
        <row r="105">
          <cell r="A105">
            <v>10414</v>
          </cell>
          <cell r="F105" t="str">
            <v>SHEN,YONG-XUAN</v>
          </cell>
          <cell r="N105" t="str">
            <v>女</v>
          </cell>
        </row>
        <row r="106">
          <cell r="A106">
            <v>10415</v>
          </cell>
          <cell r="F106" t="str">
            <v>CIOU,CIH-EN</v>
          </cell>
          <cell r="N106" t="str">
            <v>女</v>
          </cell>
        </row>
        <row r="107">
          <cell r="A107">
            <v>10416</v>
          </cell>
          <cell r="F107" t="str">
            <v>HONG,SHU-YUN</v>
          </cell>
          <cell r="N107" t="str">
            <v>女</v>
          </cell>
        </row>
        <row r="108">
          <cell r="A108">
            <v>10417</v>
          </cell>
          <cell r="F108" t="str">
            <v>HUNG,I-TZU</v>
          </cell>
          <cell r="N108" t="str">
            <v>女</v>
          </cell>
        </row>
        <row r="109">
          <cell r="A109">
            <v>10418</v>
          </cell>
          <cell r="F109" t="str">
            <v>Chang,Ruei-ling</v>
          </cell>
          <cell r="N109" t="str">
            <v>女</v>
          </cell>
        </row>
        <row r="110">
          <cell r="A110">
            <v>10419</v>
          </cell>
          <cell r="F110" t="str">
            <v>CHEN,YAN-RONG</v>
          </cell>
          <cell r="N110" t="str">
            <v>女</v>
          </cell>
        </row>
        <row r="111">
          <cell r="A111">
            <v>10420</v>
          </cell>
          <cell r="F111" t="str">
            <v>CHEN,YI-ROU</v>
          </cell>
          <cell r="N111" t="str">
            <v>女</v>
          </cell>
        </row>
        <row r="112">
          <cell r="A112">
            <v>10421</v>
          </cell>
          <cell r="F112" t="str">
            <v>CHEN,HUI-PING</v>
          </cell>
          <cell r="N112" t="str">
            <v>女</v>
          </cell>
        </row>
        <row r="113">
          <cell r="A113">
            <v>10422</v>
          </cell>
          <cell r="F113" t="str">
            <v>HUANG,PEI-FENG</v>
          </cell>
          <cell r="N113" t="str">
            <v>女</v>
          </cell>
        </row>
        <row r="114">
          <cell r="A114">
            <v>10423</v>
          </cell>
          <cell r="F114" t="str">
            <v>YANG,XIN-NI</v>
          </cell>
          <cell r="N114" t="str">
            <v>女</v>
          </cell>
        </row>
        <row r="115">
          <cell r="A115">
            <v>10424</v>
          </cell>
          <cell r="F115" t="str">
            <v>Liu,Ching-yu</v>
          </cell>
          <cell r="N115" t="str">
            <v>女</v>
          </cell>
        </row>
        <row r="116">
          <cell r="A116">
            <v>10425</v>
          </cell>
          <cell r="F116" t="str">
            <v>TSAI,YU-EN</v>
          </cell>
          <cell r="N116" t="str">
            <v>女</v>
          </cell>
        </row>
        <row r="117">
          <cell r="A117">
            <v>10426</v>
          </cell>
          <cell r="F117" t="str">
            <v>TSAI,PEI-HSIEN</v>
          </cell>
          <cell r="N117" t="str">
            <v>女</v>
          </cell>
        </row>
        <row r="118">
          <cell r="A118">
            <v>10427</v>
          </cell>
          <cell r="F118" t="str">
            <v>YAN,ZHAO-LUN</v>
          </cell>
          <cell r="N118" t="str">
            <v>女</v>
          </cell>
        </row>
        <row r="119">
          <cell r="A119">
            <v>10428</v>
          </cell>
          <cell r="F119" t="str">
            <v>Lo,Bai-yan</v>
          </cell>
          <cell r="N119" t="str">
            <v>女</v>
          </cell>
        </row>
        <row r="120">
          <cell r="A120">
            <v>10429</v>
          </cell>
          <cell r="F120">
            <v>0</v>
          </cell>
          <cell r="N120" t="str">
            <v>女</v>
          </cell>
        </row>
        <row r="121">
          <cell r="A121">
            <v>10430</v>
          </cell>
          <cell r="F121">
            <v>0</v>
          </cell>
          <cell r="N121" t="str">
            <v>女</v>
          </cell>
        </row>
        <row r="122">
          <cell r="A122">
            <v>10501</v>
          </cell>
          <cell r="F122" t="str">
            <v>MAO,WEI-DA</v>
          </cell>
          <cell r="N122" t="str">
            <v>男</v>
          </cell>
        </row>
        <row r="123">
          <cell r="A123">
            <v>10502</v>
          </cell>
          <cell r="F123" t="str">
            <v>LIN,YOU-XIAN</v>
          </cell>
          <cell r="N123" t="str">
            <v>男</v>
          </cell>
        </row>
        <row r="124">
          <cell r="A124">
            <v>10503</v>
          </cell>
          <cell r="F124" t="str">
            <v>HONG,SHENG-JIE</v>
          </cell>
          <cell r="N124" t="str">
            <v>男</v>
          </cell>
        </row>
        <row r="125">
          <cell r="A125">
            <v>10504</v>
          </cell>
          <cell r="F125" t="str">
            <v>CHEN, JUN-WEI</v>
          </cell>
          <cell r="N125" t="str">
            <v>男</v>
          </cell>
        </row>
        <row r="126">
          <cell r="A126">
            <v>10505</v>
          </cell>
          <cell r="F126" t="str">
            <v>CHEN,YU-MING</v>
          </cell>
          <cell r="N126" t="str">
            <v>男</v>
          </cell>
        </row>
        <row r="127">
          <cell r="A127">
            <v>10506</v>
          </cell>
          <cell r="F127" t="str">
            <v>CHEN,ZONG-EN</v>
          </cell>
          <cell r="N127" t="str">
            <v>男</v>
          </cell>
        </row>
        <row r="128">
          <cell r="A128">
            <v>10507</v>
          </cell>
          <cell r="F128" t="str">
            <v>HUANG,MIN-CHUN</v>
          </cell>
          <cell r="N128" t="str">
            <v>男</v>
          </cell>
        </row>
        <row r="129">
          <cell r="A129">
            <v>10508</v>
          </cell>
          <cell r="F129" t="str">
            <v>HUANG,YOU-LIN</v>
          </cell>
          <cell r="N129" t="str">
            <v>男</v>
          </cell>
        </row>
        <row r="130">
          <cell r="A130">
            <v>10509</v>
          </cell>
          <cell r="F130" t="str">
            <v>HUANG,RUI-XIN</v>
          </cell>
          <cell r="N130" t="str">
            <v>男</v>
          </cell>
        </row>
        <row r="131">
          <cell r="A131">
            <v>10510</v>
          </cell>
          <cell r="F131" t="str">
            <v>XIE,CHENG-YAN</v>
          </cell>
          <cell r="N131" t="str">
            <v>男</v>
          </cell>
        </row>
        <row r="132">
          <cell r="A132">
            <v>10511</v>
          </cell>
          <cell r="F132" t="str">
            <v>YAN,ZI-HONG</v>
          </cell>
          <cell r="N132" t="str">
            <v>男</v>
          </cell>
        </row>
        <row r="133">
          <cell r="A133">
            <v>10512</v>
          </cell>
          <cell r="F133">
            <v>0</v>
          </cell>
          <cell r="N133" t="str">
            <v>女</v>
          </cell>
        </row>
        <row r="134">
          <cell r="A134">
            <v>10513</v>
          </cell>
          <cell r="F134" t="str">
            <v>SU,CHING-HUNG</v>
          </cell>
          <cell r="N134" t="str">
            <v>男</v>
          </cell>
        </row>
        <row r="135">
          <cell r="A135">
            <v>10514</v>
          </cell>
          <cell r="F135" t="str">
            <v>LI,JIA-YU</v>
          </cell>
          <cell r="N135" t="str">
            <v>女</v>
          </cell>
        </row>
        <row r="136">
          <cell r="A136">
            <v>10515</v>
          </cell>
          <cell r="F136" t="str">
            <v>Chou,Yu</v>
          </cell>
          <cell r="N136" t="str">
            <v>女</v>
          </cell>
        </row>
        <row r="137">
          <cell r="A137">
            <v>10516</v>
          </cell>
          <cell r="F137" t="str">
            <v>LIN,YI-XUAN</v>
          </cell>
          <cell r="N137" t="str">
            <v>女</v>
          </cell>
        </row>
        <row r="138">
          <cell r="A138">
            <v>10517</v>
          </cell>
          <cell r="F138" t="str">
            <v>Chiu,Yu-hsuan</v>
          </cell>
          <cell r="N138" t="str">
            <v>女</v>
          </cell>
        </row>
        <row r="139">
          <cell r="A139">
            <v>10518</v>
          </cell>
          <cell r="F139" t="str">
            <v>HONG,MIN-CI</v>
          </cell>
          <cell r="N139" t="str">
            <v>女</v>
          </cell>
        </row>
        <row r="140">
          <cell r="A140">
            <v>10519</v>
          </cell>
          <cell r="F140" t="str">
            <v>CHEN,QIE-RONG</v>
          </cell>
          <cell r="N140" t="str">
            <v>女</v>
          </cell>
        </row>
        <row r="141">
          <cell r="A141">
            <v>10520</v>
          </cell>
          <cell r="F141" t="str">
            <v>CHEN, LI-HENG</v>
          </cell>
          <cell r="N141" t="str">
            <v>女</v>
          </cell>
        </row>
        <row r="142">
          <cell r="A142">
            <v>10521</v>
          </cell>
          <cell r="F142" t="str">
            <v>CHEN,JIA-YING</v>
          </cell>
          <cell r="N142" t="str">
            <v>女</v>
          </cell>
        </row>
        <row r="143">
          <cell r="A143">
            <v>10522</v>
          </cell>
          <cell r="F143" t="str">
            <v>HUANG,YING-HSUAN</v>
          </cell>
          <cell r="N143" t="str">
            <v>女</v>
          </cell>
        </row>
        <row r="144">
          <cell r="A144">
            <v>10523</v>
          </cell>
          <cell r="F144" t="str">
            <v>YANG,QIAO-YU</v>
          </cell>
          <cell r="N144" t="str">
            <v>女</v>
          </cell>
        </row>
        <row r="145">
          <cell r="A145">
            <v>10524</v>
          </cell>
          <cell r="F145" t="str">
            <v>YANG,JI-YI</v>
          </cell>
          <cell r="N145" t="str">
            <v>女</v>
          </cell>
        </row>
        <row r="146">
          <cell r="A146">
            <v>10525</v>
          </cell>
          <cell r="F146" t="str">
            <v>YANG,RONG-MENG</v>
          </cell>
          <cell r="N146" t="str">
            <v>女</v>
          </cell>
        </row>
        <row r="147">
          <cell r="A147">
            <v>10526</v>
          </cell>
          <cell r="F147" t="str">
            <v>LIU,SI-YING</v>
          </cell>
          <cell r="N147" t="str">
            <v>女</v>
          </cell>
        </row>
        <row r="148">
          <cell r="A148">
            <v>10527</v>
          </cell>
          <cell r="F148" t="str">
            <v>LIU,WEN-RU</v>
          </cell>
          <cell r="N148" t="str">
            <v>女</v>
          </cell>
        </row>
        <row r="149">
          <cell r="A149">
            <v>10528</v>
          </cell>
          <cell r="F149" t="str">
            <v>HSIAO,YU-TING</v>
          </cell>
          <cell r="N149" t="str">
            <v>女</v>
          </cell>
        </row>
        <row r="150">
          <cell r="A150">
            <v>10529</v>
          </cell>
          <cell r="F150" t="str">
            <v>Wang,Kai-ping</v>
          </cell>
          <cell r="N150" t="str">
            <v>男</v>
          </cell>
        </row>
        <row r="151">
          <cell r="A151">
            <v>10530</v>
          </cell>
          <cell r="F151">
            <v>0</v>
          </cell>
          <cell r="N151" t="str">
            <v>女</v>
          </cell>
        </row>
        <row r="152">
          <cell r="A152">
            <v>10601</v>
          </cell>
          <cell r="F152" t="str">
            <v>WANG,YU-CHENG</v>
          </cell>
          <cell r="N152" t="str">
            <v>男</v>
          </cell>
        </row>
        <row r="153">
          <cell r="A153">
            <v>10602</v>
          </cell>
          <cell r="F153" t="str">
            <v>WANG,YAN-JUN</v>
          </cell>
          <cell r="N153" t="str">
            <v>男</v>
          </cell>
        </row>
        <row r="154">
          <cell r="A154">
            <v>10603</v>
          </cell>
          <cell r="F154" t="str">
            <v>WANG,QIN-PING</v>
          </cell>
          <cell r="N154" t="str">
            <v>男</v>
          </cell>
        </row>
        <row r="155">
          <cell r="A155">
            <v>10604</v>
          </cell>
          <cell r="F155" t="str">
            <v>LEE,CHEN-HSUN</v>
          </cell>
          <cell r="N155" t="str">
            <v>男</v>
          </cell>
        </row>
        <row r="156">
          <cell r="A156">
            <v>10605</v>
          </cell>
          <cell r="F156" t="str">
            <v>LIN,JIUN-CHEN</v>
          </cell>
          <cell r="N156" t="str">
            <v>男</v>
          </cell>
        </row>
        <row r="157">
          <cell r="A157">
            <v>10606</v>
          </cell>
          <cell r="F157" t="str">
            <v>LIN,WEI-CHEN</v>
          </cell>
          <cell r="N157" t="str">
            <v>男</v>
          </cell>
        </row>
        <row r="158">
          <cell r="A158">
            <v>10607</v>
          </cell>
          <cell r="F158" t="str">
            <v>LIN,YI-RONG</v>
          </cell>
          <cell r="N158" t="str">
            <v>男</v>
          </cell>
        </row>
        <row r="159">
          <cell r="A159">
            <v>10608</v>
          </cell>
          <cell r="F159" t="str">
            <v>HU,KE-HAN</v>
          </cell>
          <cell r="N159" t="str">
            <v>男</v>
          </cell>
        </row>
        <row r="160">
          <cell r="A160">
            <v>10609</v>
          </cell>
          <cell r="F160" t="str">
            <v>CHHANG,KO-CHUN</v>
          </cell>
          <cell r="N160" t="str">
            <v>男</v>
          </cell>
        </row>
        <row r="161">
          <cell r="A161">
            <v>10610</v>
          </cell>
          <cell r="F161" t="str">
            <v>LIAN,ZUN-XIANG</v>
          </cell>
          <cell r="N161" t="str">
            <v>男</v>
          </cell>
        </row>
        <row r="162">
          <cell r="A162">
            <v>10611</v>
          </cell>
          <cell r="F162" t="str">
            <v>HUANG,PI-ZHI</v>
          </cell>
          <cell r="N162" t="str">
            <v>男</v>
          </cell>
        </row>
        <row r="163">
          <cell r="A163">
            <v>10612</v>
          </cell>
          <cell r="F163" t="str">
            <v>LIAO,YU-AN</v>
          </cell>
          <cell r="N163" t="str">
            <v>男</v>
          </cell>
        </row>
        <row r="164">
          <cell r="A164">
            <v>10613</v>
          </cell>
          <cell r="F164" t="str">
            <v>XUE,YU-LUN</v>
          </cell>
          <cell r="N164" t="str">
            <v>男</v>
          </cell>
        </row>
        <row r="165">
          <cell r="A165">
            <v>10614</v>
          </cell>
          <cell r="F165" t="str">
            <v>YEN,CHENG-HSU</v>
          </cell>
          <cell r="N165" t="str">
            <v>男</v>
          </cell>
        </row>
        <row r="166">
          <cell r="A166">
            <v>10615</v>
          </cell>
          <cell r="F166" t="str">
            <v>LU,XUAN-YI</v>
          </cell>
          <cell r="N166" t="str">
            <v>女</v>
          </cell>
        </row>
        <row r="167">
          <cell r="A167">
            <v>10616</v>
          </cell>
          <cell r="F167" t="str">
            <v>LI,WAN-YI</v>
          </cell>
          <cell r="N167" t="str">
            <v>女</v>
          </cell>
        </row>
        <row r="168">
          <cell r="A168">
            <v>10617</v>
          </cell>
          <cell r="F168" t="str">
            <v>SHEN,YI-PEI</v>
          </cell>
          <cell r="N168" t="str">
            <v>女</v>
          </cell>
        </row>
        <row r="169">
          <cell r="A169">
            <v>10618</v>
          </cell>
          <cell r="F169" t="str">
            <v>SHEN,XIN-YU</v>
          </cell>
          <cell r="N169" t="str">
            <v>女</v>
          </cell>
        </row>
        <row r="170">
          <cell r="A170">
            <v>10619</v>
          </cell>
          <cell r="F170" t="str">
            <v>LIN,CHIEN-YU</v>
          </cell>
          <cell r="N170" t="str">
            <v>女</v>
          </cell>
        </row>
        <row r="171">
          <cell r="A171">
            <v>10620</v>
          </cell>
          <cell r="F171" t="str">
            <v>LIN,YU-WEI</v>
          </cell>
          <cell r="N171" t="str">
            <v>女</v>
          </cell>
        </row>
        <row r="172">
          <cell r="A172">
            <v>10621</v>
          </cell>
          <cell r="F172" t="str">
            <v>CHIU,YUN-NING</v>
          </cell>
          <cell r="N172" t="str">
            <v>女</v>
          </cell>
        </row>
        <row r="173">
          <cell r="A173">
            <v>10622</v>
          </cell>
          <cell r="F173" t="str">
            <v>CHANG, JUI-HSUAN</v>
          </cell>
          <cell r="N173" t="str">
            <v>女</v>
          </cell>
        </row>
        <row r="174">
          <cell r="A174">
            <v>10623</v>
          </cell>
          <cell r="F174" t="str">
            <v>CHANG,SHU-LING</v>
          </cell>
          <cell r="N174" t="str">
            <v>女</v>
          </cell>
        </row>
        <row r="175">
          <cell r="A175">
            <v>10624</v>
          </cell>
          <cell r="F175" t="str">
            <v>GUO,YI-XUAN</v>
          </cell>
          <cell r="N175" t="str">
            <v>女</v>
          </cell>
        </row>
        <row r="176">
          <cell r="A176">
            <v>10625</v>
          </cell>
          <cell r="F176" t="str">
            <v>CHEN,QIAN-YU</v>
          </cell>
          <cell r="N176" t="str">
            <v>女</v>
          </cell>
        </row>
        <row r="177">
          <cell r="A177">
            <v>10626</v>
          </cell>
          <cell r="F177" t="str">
            <v>CHEN,SI-XUAN</v>
          </cell>
          <cell r="N177" t="str">
            <v>女</v>
          </cell>
        </row>
        <row r="178">
          <cell r="A178">
            <v>10627</v>
          </cell>
          <cell r="F178" t="str">
            <v>Tseng,Li-hung</v>
          </cell>
          <cell r="N178" t="str">
            <v>女</v>
          </cell>
        </row>
        <row r="179">
          <cell r="A179">
            <v>10628</v>
          </cell>
          <cell r="F179" t="str">
            <v>Yang,I-Chen</v>
          </cell>
          <cell r="N179" t="str">
            <v>女</v>
          </cell>
        </row>
        <row r="180">
          <cell r="A180">
            <v>10629</v>
          </cell>
          <cell r="F180" t="str">
            <v>LIAO,CHIH-HSUAN</v>
          </cell>
          <cell r="N180" t="str">
            <v>女</v>
          </cell>
        </row>
        <row r="181">
          <cell r="A181">
            <v>10630</v>
          </cell>
          <cell r="F181" t="str">
            <v>LAN,HSIN-LING</v>
          </cell>
          <cell r="N181" t="str">
            <v>女</v>
          </cell>
        </row>
        <row r="182">
          <cell r="A182">
            <v>10701</v>
          </cell>
          <cell r="F182" t="str">
            <v>WANG,XUAN-JUN</v>
          </cell>
          <cell r="N182" t="str">
            <v>男</v>
          </cell>
        </row>
        <row r="183">
          <cell r="A183">
            <v>10702</v>
          </cell>
          <cell r="F183" t="str">
            <v>SONG,XIAN-RUI</v>
          </cell>
          <cell r="N183" t="str">
            <v>男</v>
          </cell>
        </row>
        <row r="184">
          <cell r="A184">
            <v>10703</v>
          </cell>
          <cell r="F184" t="str">
            <v>HUNG,CHIEN-TING</v>
          </cell>
          <cell r="N184" t="str">
            <v>男</v>
          </cell>
        </row>
        <row r="185">
          <cell r="A185">
            <v>10704</v>
          </cell>
          <cell r="F185" t="str">
            <v>HUNG,KAI-CHUN</v>
          </cell>
          <cell r="N185" t="str">
            <v>男</v>
          </cell>
        </row>
        <row r="186">
          <cell r="A186">
            <v>10705</v>
          </cell>
          <cell r="F186" t="str">
            <v>YIN, TZU-HSUN</v>
          </cell>
          <cell r="N186" t="str">
            <v>男</v>
          </cell>
        </row>
        <row r="187">
          <cell r="A187">
            <v>10706</v>
          </cell>
          <cell r="F187" t="str">
            <v>WENG,MU-HONG</v>
          </cell>
          <cell r="N187" t="str">
            <v>男</v>
          </cell>
        </row>
        <row r="188">
          <cell r="A188">
            <v>10707</v>
          </cell>
          <cell r="F188" t="str">
            <v>CHANG,CHIA-HSIEN</v>
          </cell>
          <cell r="N188" t="str">
            <v>男</v>
          </cell>
        </row>
        <row r="189">
          <cell r="A189">
            <v>10708</v>
          </cell>
          <cell r="F189" t="str">
            <v>CHEN,BING-YUAN</v>
          </cell>
          <cell r="N189" t="str">
            <v>男</v>
          </cell>
        </row>
        <row r="190">
          <cell r="A190">
            <v>10709</v>
          </cell>
          <cell r="F190" t="str">
            <v>HUANG, ZI-SHUN</v>
          </cell>
          <cell r="N190" t="str">
            <v>男</v>
          </cell>
        </row>
        <row r="191">
          <cell r="A191">
            <v>10710</v>
          </cell>
          <cell r="F191" t="str">
            <v>HUANG, BO-YI</v>
          </cell>
          <cell r="N191" t="str">
            <v>男</v>
          </cell>
        </row>
        <row r="192">
          <cell r="A192">
            <v>10711</v>
          </cell>
          <cell r="F192" t="str">
            <v>ZHAO, REN-KUI</v>
          </cell>
          <cell r="N192" t="str">
            <v>男</v>
          </cell>
        </row>
        <row r="193">
          <cell r="A193">
            <v>10712</v>
          </cell>
          <cell r="F193" t="str">
            <v>CAI,CHENG-YU</v>
          </cell>
          <cell r="N193" t="str">
            <v>男</v>
          </cell>
        </row>
        <row r="194">
          <cell r="A194">
            <v>10713</v>
          </cell>
          <cell r="F194" t="str">
            <v>SU,SHI-HONG</v>
          </cell>
          <cell r="N194" t="str">
            <v>男</v>
          </cell>
        </row>
        <row r="195">
          <cell r="A195">
            <v>10714</v>
          </cell>
          <cell r="F195" t="str">
            <v>SU, JUN-YAN</v>
          </cell>
          <cell r="N195" t="str">
            <v>男</v>
          </cell>
        </row>
        <row r="196">
          <cell r="A196">
            <v>10715</v>
          </cell>
          <cell r="F196" t="str">
            <v>FANG,WEI-CHUN</v>
          </cell>
          <cell r="N196" t="str">
            <v>女</v>
          </cell>
        </row>
        <row r="197">
          <cell r="A197">
            <v>10716</v>
          </cell>
          <cell r="F197" t="str">
            <v>WANG,YUAN-YI</v>
          </cell>
          <cell r="N197" t="str">
            <v>女</v>
          </cell>
        </row>
        <row r="198">
          <cell r="A198">
            <v>10717</v>
          </cell>
          <cell r="F198" t="str">
            <v>WANG,HUI-TING</v>
          </cell>
          <cell r="N198" t="str">
            <v>女</v>
          </cell>
        </row>
        <row r="199">
          <cell r="A199">
            <v>10718</v>
          </cell>
          <cell r="F199" t="str">
            <v>LI,YU-JIE</v>
          </cell>
          <cell r="N199" t="str">
            <v>女</v>
          </cell>
        </row>
        <row r="200">
          <cell r="A200">
            <v>10719</v>
          </cell>
          <cell r="F200" t="str">
            <v>LIN,CHIA-YU</v>
          </cell>
          <cell r="N200" t="str">
            <v>女</v>
          </cell>
        </row>
        <row r="201">
          <cell r="A201">
            <v>10720</v>
          </cell>
          <cell r="F201" t="str">
            <v>LIN,PIN-YUN</v>
          </cell>
          <cell r="N201" t="str">
            <v>女</v>
          </cell>
        </row>
        <row r="202">
          <cell r="A202">
            <v>10721</v>
          </cell>
          <cell r="F202" t="str">
            <v>LIN,YOU-XIN</v>
          </cell>
          <cell r="N202" t="str">
            <v>女</v>
          </cell>
        </row>
        <row r="203">
          <cell r="A203">
            <v>10722</v>
          </cell>
          <cell r="F203" t="str">
            <v>LIN,YU-CHI</v>
          </cell>
          <cell r="N203" t="str">
            <v>女</v>
          </cell>
        </row>
        <row r="204">
          <cell r="A204">
            <v>10723</v>
          </cell>
          <cell r="F204" t="str">
            <v>LIN,YU-ROU</v>
          </cell>
          <cell r="N204" t="str">
            <v>女</v>
          </cell>
        </row>
        <row r="205">
          <cell r="A205">
            <v>10724</v>
          </cell>
          <cell r="F205" t="str">
            <v>HOU,YU-HUI</v>
          </cell>
          <cell r="N205" t="str">
            <v>女</v>
          </cell>
        </row>
        <row r="206">
          <cell r="A206">
            <v>10725</v>
          </cell>
          <cell r="F206" t="str">
            <v>ZHANG,YONG-QIAO</v>
          </cell>
          <cell r="N206" t="str">
            <v>女</v>
          </cell>
        </row>
        <row r="207">
          <cell r="A207">
            <v>10726</v>
          </cell>
          <cell r="F207" t="str">
            <v>CHEN,PIN-HUA</v>
          </cell>
          <cell r="N207" t="str">
            <v>女</v>
          </cell>
        </row>
        <row r="208">
          <cell r="A208">
            <v>10727</v>
          </cell>
          <cell r="F208" t="str">
            <v>CHEN, SHU-YU</v>
          </cell>
          <cell r="N208" t="str">
            <v>女</v>
          </cell>
        </row>
        <row r="209">
          <cell r="A209">
            <v>10728</v>
          </cell>
          <cell r="F209" t="str">
            <v>HUANG,PEI-XIN</v>
          </cell>
          <cell r="N209" t="str">
            <v>女</v>
          </cell>
        </row>
        <row r="210">
          <cell r="A210">
            <v>10729</v>
          </cell>
          <cell r="F210" t="str">
            <v>Tsai,Chih-tien</v>
          </cell>
          <cell r="N210" t="str">
            <v>女</v>
          </cell>
        </row>
        <row r="211">
          <cell r="A211">
            <v>10730</v>
          </cell>
          <cell r="F211" t="str">
            <v>CAI,TING-YI</v>
          </cell>
          <cell r="N211" t="str">
            <v>女</v>
          </cell>
        </row>
        <row r="212">
          <cell r="A212">
            <v>10801</v>
          </cell>
          <cell r="F212" t="str">
            <v>FANG,YONG-JUAN</v>
          </cell>
          <cell r="N212" t="str">
            <v>男</v>
          </cell>
        </row>
        <row r="213">
          <cell r="A213">
            <v>10802</v>
          </cell>
          <cell r="F213" t="str">
            <v>LI,CHENG-JUN</v>
          </cell>
          <cell r="N213" t="str">
            <v>男</v>
          </cell>
        </row>
        <row r="214">
          <cell r="A214">
            <v>10803</v>
          </cell>
          <cell r="F214" t="str">
            <v>SHEN,CHENG-YI</v>
          </cell>
          <cell r="N214" t="str">
            <v>男</v>
          </cell>
        </row>
        <row r="215">
          <cell r="A215">
            <v>10804</v>
          </cell>
          <cell r="F215" t="str">
            <v>KE,RUI-LIANG</v>
          </cell>
          <cell r="N215" t="str">
            <v>男</v>
          </cell>
        </row>
        <row r="216">
          <cell r="A216">
            <v>10805</v>
          </cell>
          <cell r="F216" t="str">
            <v>WENG,SHENG-YAO</v>
          </cell>
          <cell r="N216" t="str">
            <v>男</v>
          </cell>
        </row>
        <row r="217">
          <cell r="A217">
            <v>10806</v>
          </cell>
          <cell r="F217" t="str">
            <v>ZHANG,YOU-CHENG</v>
          </cell>
          <cell r="N217" t="str">
            <v>男</v>
          </cell>
        </row>
        <row r="218">
          <cell r="A218">
            <v>10807</v>
          </cell>
          <cell r="F218" t="str">
            <v>HUANG,BING-XIONG</v>
          </cell>
          <cell r="N218" t="str">
            <v>男</v>
          </cell>
        </row>
        <row r="219">
          <cell r="A219">
            <v>10808</v>
          </cell>
          <cell r="F219" t="str">
            <v>LIAO,GUAN-YU</v>
          </cell>
          <cell r="N219" t="str">
            <v>男</v>
          </cell>
        </row>
        <row r="220">
          <cell r="A220">
            <v>10809</v>
          </cell>
          <cell r="F220" t="str">
            <v>TSAI,SHANG-YU</v>
          </cell>
          <cell r="N220" t="str">
            <v>男</v>
          </cell>
        </row>
        <row r="221">
          <cell r="A221">
            <v>10810</v>
          </cell>
          <cell r="F221" t="str">
            <v>TSAI,CHENG-CHAO</v>
          </cell>
          <cell r="N221" t="str">
            <v>男</v>
          </cell>
        </row>
        <row r="222">
          <cell r="A222">
            <v>10811</v>
          </cell>
          <cell r="F222" t="str">
            <v>CAI,CHENG-JIE</v>
          </cell>
          <cell r="N222" t="str">
            <v>男</v>
          </cell>
        </row>
        <row r="223">
          <cell r="A223">
            <v>10812</v>
          </cell>
          <cell r="F223" t="str">
            <v>ZHENG,ZE-HONG</v>
          </cell>
          <cell r="N223" t="str">
            <v>男</v>
          </cell>
        </row>
        <row r="224">
          <cell r="A224">
            <v>10813</v>
          </cell>
          <cell r="F224" t="str">
            <v>SU,TZU-YANG</v>
          </cell>
          <cell r="N224" t="str">
            <v>男</v>
          </cell>
        </row>
        <row r="225">
          <cell r="A225">
            <v>10814</v>
          </cell>
          <cell r="F225" t="str">
            <v>LI,WEI-NING</v>
          </cell>
          <cell r="N225" t="str">
            <v>女</v>
          </cell>
        </row>
        <row r="226">
          <cell r="A226">
            <v>10815</v>
          </cell>
          <cell r="F226" t="str">
            <v>SHEN,YUN-YEN</v>
          </cell>
          <cell r="N226" t="str">
            <v>女</v>
          </cell>
        </row>
        <row r="227">
          <cell r="A227">
            <v>10816</v>
          </cell>
          <cell r="F227" t="str">
            <v>XU, YA-JUN</v>
          </cell>
          <cell r="N227" t="str">
            <v>女</v>
          </cell>
        </row>
        <row r="228">
          <cell r="A228">
            <v>10817</v>
          </cell>
          <cell r="F228" t="str">
            <v>CHEN, XIN-YU</v>
          </cell>
          <cell r="N228" t="str">
            <v>女</v>
          </cell>
        </row>
        <row r="229">
          <cell r="A229">
            <v>10818</v>
          </cell>
          <cell r="F229" t="str">
            <v>CHEN,YOU-CI</v>
          </cell>
          <cell r="N229" t="str">
            <v>女</v>
          </cell>
        </row>
        <row r="230">
          <cell r="A230">
            <v>10819</v>
          </cell>
          <cell r="F230" t="str">
            <v>CHEN,CHI</v>
          </cell>
          <cell r="N230" t="str">
            <v>女</v>
          </cell>
        </row>
        <row r="231">
          <cell r="A231">
            <v>10820</v>
          </cell>
          <cell r="F231" t="str">
            <v>ZENG,ZI-QI</v>
          </cell>
          <cell r="N231" t="str">
            <v>女</v>
          </cell>
        </row>
        <row r="232">
          <cell r="A232">
            <v>10821</v>
          </cell>
          <cell r="F232" t="str">
            <v>HUANG,HSIN-YA</v>
          </cell>
          <cell r="N232" t="str">
            <v>女</v>
          </cell>
        </row>
        <row r="233">
          <cell r="A233">
            <v>10822</v>
          </cell>
          <cell r="F233" t="str">
            <v>HUANG,JIN-TING</v>
          </cell>
          <cell r="N233" t="str">
            <v>女</v>
          </cell>
        </row>
        <row r="234">
          <cell r="A234">
            <v>10823</v>
          </cell>
          <cell r="F234" t="str">
            <v>LIU,JIA-QI</v>
          </cell>
          <cell r="N234" t="str">
            <v>女</v>
          </cell>
        </row>
        <row r="235">
          <cell r="A235">
            <v>10824</v>
          </cell>
          <cell r="F235" t="str">
            <v>XIAO,CHENG-YU</v>
          </cell>
          <cell r="N235" t="str">
            <v>女</v>
          </cell>
        </row>
        <row r="236">
          <cell r="A236">
            <v>10825</v>
          </cell>
          <cell r="F236" t="str">
            <v>LAI,PEI-YU</v>
          </cell>
          <cell r="N236" t="str">
            <v>女</v>
          </cell>
        </row>
        <row r="237">
          <cell r="A237">
            <v>10826</v>
          </cell>
          <cell r="F237" t="str">
            <v>XIE,HAN-YU</v>
          </cell>
          <cell r="N237" t="str">
            <v>女</v>
          </cell>
        </row>
        <row r="238">
          <cell r="A238">
            <v>10827</v>
          </cell>
          <cell r="F238">
            <v>0</v>
          </cell>
          <cell r="N238" t="str">
            <v>男</v>
          </cell>
        </row>
        <row r="239">
          <cell r="A239">
            <v>10828</v>
          </cell>
          <cell r="F239">
            <v>0</v>
          </cell>
          <cell r="N239" t="str">
            <v>女</v>
          </cell>
        </row>
        <row r="240">
          <cell r="A240">
            <v>10829</v>
          </cell>
          <cell r="F240">
            <v>0</v>
          </cell>
          <cell r="N240" t="str">
            <v>女</v>
          </cell>
        </row>
        <row r="241">
          <cell r="A241">
            <v>10830</v>
          </cell>
          <cell r="F241">
            <v>0</v>
          </cell>
          <cell r="N241" t="str">
            <v>女</v>
          </cell>
        </row>
        <row r="242">
          <cell r="A242">
            <v>10901</v>
          </cell>
          <cell r="F242" t="str">
            <v>BAO,XUAN-CHENG</v>
          </cell>
          <cell r="N242" t="str">
            <v>男</v>
          </cell>
        </row>
        <row r="243">
          <cell r="A243">
            <v>10902</v>
          </cell>
          <cell r="F243" t="str">
            <v>LI,RUI-TING</v>
          </cell>
          <cell r="N243" t="str">
            <v>男</v>
          </cell>
        </row>
        <row r="244">
          <cell r="A244">
            <v>10903</v>
          </cell>
          <cell r="F244" t="str">
            <v>LIN,MING-YOU</v>
          </cell>
          <cell r="N244" t="str">
            <v>男</v>
          </cell>
        </row>
        <row r="245">
          <cell r="A245">
            <v>10904</v>
          </cell>
          <cell r="F245" t="str">
            <v>LIU,YOU-REN</v>
          </cell>
          <cell r="N245" t="str">
            <v>男</v>
          </cell>
        </row>
        <row r="246">
          <cell r="A246">
            <v>10905</v>
          </cell>
          <cell r="F246" t="str">
            <v>HONG,HAO-RUI</v>
          </cell>
          <cell r="N246" t="str">
            <v>男</v>
          </cell>
        </row>
        <row r="247">
          <cell r="A247">
            <v>10906</v>
          </cell>
          <cell r="F247" t="str">
            <v>HONG,ZI-QUAN</v>
          </cell>
          <cell r="N247" t="str">
            <v>男</v>
          </cell>
        </row>
        <row r="248">
          <cell r="A248">
            <v>10907</v>
          </cell>
          <cell r="F248" t="str">
            <v>Kao,Wei-Yu</v>
          </cell>
          <cell r="N248" t="str">
            <v>男</v>
          </cell>
        </row>
        <row r="249">
          <cell r="A249">
            <v>10908</v>
          </cell>
          <cell r="F249" t="str">
            <v>ZHANG,CHUANG-YU</v>
          </cell>
          <cell r="N249" t="str">
            <v>男</v>
          </cell>
        </row>
        <row r="250">
          <cell r="A250">
            <v>10909</v>
          </cell>
          <cell r="F250" t="str">
            <v>CHEN,KUAN-YU</v>
          </cell>
          <cell r="N250" t="str">
            <v>男</v>
          </cell>
        </row>
        <row r="251">
          <cell r="A251">
            <v>10910</v>
          </cell>
          <cell r="F251" t="str">
            <v>HUANG,PIN-HAN</v>
          </cell>
          <cell r="N251" t="str">
            <v>男</v>
          </cell>
        </row>
        <row r="252">
          <cell r="A252">
            <v>10911</v>
          </cell>
          <cell r="F252" t="str">
            <v>HUANG,YI-CHIEH</v>
          </cell>
          <cell r="N252" t="str">
            <v>男</v>
          </cell>
        </row>
        <row r="253">
          <cell r="A253">
            <v>10912</v>
          </cell>
          <cell r="F253">
            <v>0</v>
          </cell>
          <cell r="N253" t="str">
            <v>女</v>
          </cell>
        </row>
        <row r="254">
          <cell r="A254">
            <v>10913</v>
          </cell>
          <cell r="F254" t="str">
            <v>LO,YING-HSIANG</v>
          </cell>
          <cell r="N254" t="str">
            <v>男</v>
          </cell>
        </row>
        <row r="255">
          <cell r="A255">
            <v>10914</v>
          </cell>
          <cell r="F255" t="str">
            <v>SU,PO-YUAN</v>
          </cell>
          <cell r="N255" t="str">
            <v>男</v>
          </cell>
        </row>
        <row r="256">
          <cell r="A256">
            <v>10915</v>
          </cell>
          <cell r="F256" t="str">
            <v>WANG,MIN-XIN</v>
          </cell>
          <cell r="N256" t="str">
            <v>女</v>
          </cell>
        </row>
        <row r="257">
          <cell r="A257">
            <v>10916</v>
          </cell>
          <cell r="F257" t="str">
            <v>LEE, YU-CHEN</v>
          </cell>
          <cell r="N257" t="str">
            <v>女</v>
          </cell>
        </row>
        <row r="258">
          <cell r="A258">
            <v>10917</v>
          </cell>
          <cell r="F258" t="str">
            <v>YEN,TZU-HAN</v>
          </cell>
          <cell r="N258" t="str">
            <v>女</v>
          </cell>
        </row>
        <row r="259">
          <cell r="A259">
            <v>10918</v>
          </cell>
          <cell r="F259" t="str">
            <v>LIANG, FANG-JING</v>
          </cell>
          <cell r="N259" t="str">
            <v>女</v>
          </cell>
        </row>
        <row r="260">
          <cell r="A260">
            <v>10919</v>
          </cell>
          <cell r="F260" t="str">
            <v>XU, JIA-WEN</v>
          </cell>
          <cell r="N260" t="str">
            <v>女</v>
          </cell>
        </row>
        <row r="261">
          <cell r="A261">
            <v>10920</v>
          </cell>
          <cell r="F261" t="str">
            <v>CHEN,PENG-YU</v>
          </cell>
          <cell r="N261" t="str">
            <v>女</v>
          </cell>
        </row>
        <row r="262">
          <cell r="A262">
            <v>10921</v>
          </cell>
          <cell r="F262" t="str">
            <v>CHEN,ZI-XUAN</v>
          </cell>
          <cell r="N262" t="str">
            <v>女</v>
          </cell>
        </row>
        <row r="263">
          <cell r="A263">
            <v>10922</v>
          </cell>
          <cell r="F263" t="str">
            <v>LU,XIN-PEI</v>
          </cell>
          <cell r="N263" t="str">
            <v>女</v>
          </cell>
        </row>
        <row r="264">
          <cell r="A264">
            <v>10923</v>
          </cell>
          <cell r="F264" t="str">
            <v>PENG,YU-ZHEN</v>
          </cell>
          <cell r="N264" t="str">
            <v>女</v>
          </cell>
        </row>
        <row r="265">
          <cell r="A265">
            <v>10924</v>
          </cell>
          <cell r="F265" t="str">
            <v>YANG,YAN-NING</v>
          </cell>
          <cell r="N265" t="str">
            <v>女</v>
          </cell>
        </row>
        <row r="266">
          <cell r="A266">
            <v>10925</v>
          </cell>
          <cell r="F266" t="str">
            <v>ZOU,QIAN-HAN</v>
          </cell>
          <cell r="N266" t="str">
            <v>女</v>
          </cell>
        </row>
        <row r="267">
          <cell r="A267">
            <v>10926</v>
          </cell>
          <cell r="F267" t="str">
            <v>LIAO,YAO-HSIN</v>
          </cell>
          <cell r="N267" t="str">
            <v>女</v>
          </cell>
        </row>
        <row r="268">
          <cell r="A268">
            <v>10927</v>
          </cell>
          <cell r="F268" t="str">
            <v>CAI,YI-HAN</v>
          </cell>
          <cell r="N268" t="str">
            <v>女</v>
          </cell>
        </row>
        <row r="269">
          <cell r="A269">
            <v>10928</v>
          </cell>
          <cell r="F269" t="str">
            <v>YAN,YI-XIN</v>
          </cell>
          <cell r="N269" t="str">
            <v>女</v>
          </cell>
        </row>
        <row r="270">
          <cell r="A270">
            <v>10929</v>
          </cell>
          <cell r="F270" t="str">
            <v>WEN,SHEN-YAN</v>
          </cell>
          <cell r="N270" t="str">
            <v>女</v>
          </cell>
        </row>
        <row r="271">
          <cell r="A271">
            <v>10930</v>
          </cell>
          <cell r="F271" t="str">
            <v>Lin,Yi-chen</v>
          </cell>
          <cell r="N271" t="str">
            <v>女</v>
          </cell>
        </row>
        <row r="272">
          <cell r="A272">
            <v>11001</v>
          </cell>
          <cell r="F272" t="str">
            <v>WANG,TZU-JUI</v>
          </cell>
          <cell r="N272" t="str">
            <v>男</v>
          </cell>
        </row>
        <row r="273">
          <cell r="A273">
            <v>11002</v>
          </cell>
          <cell r="F273" t="str">
            <v>WANG,LU-KAI</v>
          </cell>
          <cell r="N273" t="str">
            <v>男</v>
          </cell>
        </row>
        <row r="274">
          <cell r="A274">
            <v>11003</v>
          </cell>
          <cell r="F274" t="str">
            <v>WU,ZUN-HAO</v>
          </cell>
          <cell r="N274" t="str">
            <v>男</v>
          </cell>
        </row>
        <row r="275">
          <cell r="A275">
            <v>11004</v>
          </cell>
          <cell r="F275" t="str">
            <v>SHEN,CONG-ZHI</v>
          </cell>
          <cell r="N275" t="str">
            <v>男</v>
          </cell>
        </row>
        <row r="276">
          <cell r="A276">
            <v>11005</v>
          </cell>
          <cell r="F276" t="str">
            <v>ZHOU,ZONG-WEI</v>
          </cell>
          <cell r="N276" t="str">
            <v>男</v>
          </cell>
        </row>
        <row r="277">
          <cell r="A277">
            <v>11006</v>
          </cell>
          <cell r="F277" t="str">
            <v>LIN, JUN-XI</v>
          </cell>
          <cell r="N277" t="str">
            <v>男</v>
          </cell>
        </row>
        <row r="278">
          <cell r="A278">
            <v>11007</v>
          </cell>
          <cell r="F278" t="str">
            <v>LIN,BAI-ZE</v>
          </cell>
          <cell r="N278" t="str">
            <v>男</v>
          </cell>
        </row>
        <row r="279">
          <cell r="A279">
            <v>11008</v>
          </cell>
          <cell r="F279" t="str">
            <v>SHI,SHAO-YU</v>
          </cell>
          <cell r="N279" t="str">
            <v>男</v>
          </cell>
        </row>
        <row r="280">
          <cell r="A280">
            <v>11009</v>
          </cell>
          <cell r="F280" t="str">
            <v>HU,CHUN-JUI</v>
          </cell>
          <cell r="N280" t="str">
            <v>男</v>
          </cell>
        </row>
        <row r="281">
          <cell r="A281">
            <v>11010</v>
          </cell>
          <cell r="F281" t="str">
            <v>CHEN,WEI-YUN</v>
          </cell>
          <cell r="N281" t="str">
            <v>男</v>
          </cell>
        </row>
        <row r="282">
          <cell r="A282">
            <v>11011</v>
          </cell>
          <cell r="F282" t="str">
            <v>HUANG,YOU-SHAN</v>
          </cell>
          <cell r="N282" t="str">
            <v>男</v>
          </cell>
        </row>
        <row r="283">
          <cell r="A283">
            <v>11012</v>
          </cell>
          <cell r="F283" t="str">
            <v>LIU,YAN-LIANG</v>
          </cell>
          <cell r="N283" t="str">
            <v>男</v>
          </cell>
        </row>
        <row r="284">
          <cell r="A284">
            <v>11013</v>
          </cell>
          <cell r="F284" t="str">
            <v>SU,GUO-CHEN</v>
          </cell>
          <cell r="N284" t="str">
            <v>男</v>
          </cell>
        </row>
        <row r="285">
          <cell r="A285">
            <v>11014</v>
          </cell>
          <cell r="F285" t="str">
            <v>WU,JIA-SHAN</v>
          </cell>
          <cell r="N285" t="str">
            <v>女</v>
          </cell>
        </row>
        <row r="286">
          <cell r="A286">
            <v>11015</v>
          </cell>
          <cell r="F286" t="str">
            <v>SHEN,WAN-QI</v>
          </cell>
          <cell r="N286" t="str">
            <v>女</v>
          </cell>
        </row>
        <row r="287">
          <cell r="A287">
            <v>11016</v>
          </cell>
          <cell r="F287" t="str">
            <v>ZHOU,YI-XUAN</v>
          </cell>
          <cell r="N287" t="str">
            <v>女</v>
          </cell>
        </row>
        <row r="288">
          <cell r="A288">
            <v>11017</v>
          </cell>
          <cell r="F288" t="str">
            <v>LIN, TZU-HAN</v>
          </cell>
          <cell r="N288" t="str">
            <v>女</v>
          </cell>
        </row>
        <row r="289">
          <cell r="A289">
            <v>11018</v>
          </cell>
          <cell r="F289" t="str">
            <v>LIN,CHI-HUA</v>
          </cell>
          <cell r="N289" t="str">
            <v>女</v>
          </cell>
        </row>
        <row r="290">
          <cell r="A290">
            <v>11019</v>
          </cell>
          <cell r="F290" t="str">
            <v>CHANG,YU-HAN</v>
          </cell>
          <cell r="N290" t="str">
            <v>女</v>
          </cell>
        </row>
        <row r="291">
          <cell r="A291">
            <v>11020</v>
          </cell>
          <cell r="F291" t="str">
            <v>CHI, YUN-CHEN</v>
          </cell>
          <cell r="N291" t="str">
            <v>女</v>
          </cell>
        </row>
        <row r="292">
          <cell r="A292">
            <v>11021</v>
          </cell>
          <cell r="F292" t="str">
            <v>CHEN,YI-YUN</v>
          </cell>
          <cell r="N292" t="str">
            <v>女</v>
          </cell>
        </row>
        <row r="293">
          <cell r="A293">
            <v>11022</v>
          </cell>
          <cell r="F293" t="str">
            <v>CHEN,YI-ZHEN</v>
          </cell>
          <cell r="N293" t="str">
            <v>女</v>
          </cell>
        </row>
        <row r="294">
          <cell r="A294">
            <v>11023</v>
          </cell>
          <cell r="F294" t="str">
            <v>CHEN,YU-LIN</v>
          </cell>
          <cell r="N294" t="str">
            <v>女</v>
          </cell>
        </row>
        <row r="295">
          <cell r="A295">
            <v>11024</v>
          </cell>
          <cell r="F295" t="str">
            <v>CHEN,PEI-NI</v>
          </cell>
          <cell r="N295" t="str">
            <v>女</v>
          </cell>
        </row>
        <row r="296">
          <cell r="A296">
            <v>11025</v>
          </cell>
          <cell r="F296" t="str">
            <v>YANG,YI-RU</v>
          </cell>
          <cell r="N296" t="str">
            <v>女</v>
          </cell>
        </row>
        <row r="297">
          <cell r="A297">
            <v>11026</v>
          </cell>
          <cell r="F297" t="str">
            <v>LIAO,FANG-YI</v>
          </cell>
          <cell r="N297" t="str">
            <v>女</v>
          </cell>
        </row>
        <row r="298">
          <cell r="A298">
            <v>11027</v>
          </cell>
          <cell r="F298" t="str">
            <v>ZHAO,EN-XIAN</v>
          </cell>
          <cell r="N298" t="str">
            <v>女</v>
          </cell>
        </row>
        <row r="299">
          <cell r="A299">
            <v>11028</v>
          </cell>
          <cell r="F299" t="str">
            <v>CAI,YOU-LIN</v>
          </cell>
          <cell r="N299" t="str">
            <v>女</v>
          </cell>
        </row>
        <row r="300">
          <cell r="A300">
            <v>11029</v>
          </cell>
          <cell r="F300" t="str">
            <v>Wu,Yi-chun</v>
          </cell>
          <cell r="N300" t="str">
            <v>女</v>
          </cell>
        </row>
        <row r="301">
          <cell r="A301">
            <v>11030</v>
          </cell>
          <cell r="F301">
            <v>0</v>
          </cell>
          <cell r="N301" t="str">
            <v>女</v>
          </cell>
        </row>
        <row r="302">
          <cell r="A302">
            <v>11101</v>
          </cell>
          <cell r="F302" t="str">
            <v>WANG,NAN-XIANG</v>
          </cell>
          <cell r="N302" t="str">
            <v>男</v>
          </cell>
        </row>
        <row r="303">
          <cell r="A303">
            <v>11102</v>
          </cell>
          <cell r="F303" t="str">
            <v>Li,Yu-ying</v>
          </cell>
          <cell r="N303" t="str">
            <v>男</v>
          </cell>
        </row>
        <row r="304">
          <cell r="A304">
            <v>11103</v>
          </cell>
          <cell r="F304" t="str">
            <v>SHEN,GUAN-YU</v>
          </cell>
          <cell r="N304" t="str">
            <v>男</v>
          </cell>
        </row>
        <row r="305">
          <cell r="A305">
            <v>11104</v>
          </cell>
          <cell r="F305" t="str">
            <v>SHEN,CHIA-HAO</v>
          </cell>
          <cell r="N305" t="str">
            <v>男</v>
          </cell>
        </row>
        <row r="306">
          <cell r="A306">
            <v>11105</v>
          </cell>
          <cell r="F306" t="str">
            <v>LIN,PEI-JING</v>
          </cell>
          <cell r="N306" t="str">
            <v>男</v>
          </cell>
        </row>
        <row r="307">
          <cell r="A307">
            <v>11106</v>
          </cell>
          <cell r="F307" t="str">
            <v>LIN,YOU-XIAN</v>
          </cell>
          <cell r="N307" t="str">
            <v>男</v>
          </cell>
        </row>
        <row r="308">
          <cell r="A308">
            <v>11107</v>
          </cell>
          <cell r="F308" t="str">
            <v>SHIH.HONG-YU</v>
          </cell>
          <cell r="N308" t="str">
            <v>男</v>
          </cell>
        </row>
        <row r="309">
          <cell r="A309">
            <v>11108</v>
          </cell>
          <cell r="F309" t="str">
            <v>GAO,JIA-JUN</v>
          </cell>
          <cell r="N309" t="str">
            <v>男</v>
          </cell>
        </row>
        <row r="310">
          <cell r="A310">
            <v>11109</v>
          </cell>
          <cell r="F310" t="str">
            <v>KUO,YU-LUN</v>
          </cell>
          <cell r="N310" t="str">
            <v>男</v>
          </cell>
        </row>
        <row r="311">
          <cell r="A311">
            <v>11110</v>
          </cell>
          <cell r="F311" t="str">
            <v>CHEN, BO-YI</v>
          </cell>
          <cell r="N311" t="str">
            <v>男</v>
          </cell>
        </row>
        <row r="312">
          <cell r="A312">
            <v>11111</v>
          </cell>
          <cell r="F312" t="str">
            <v>TSENG,SHAO-CHI</v>
          </cell>
          <cell r="N312" t="str">
            <v>男</v>
          </cell>
        </row>
        <row r="313">
          <cell r="A313">
            <v>11112</v>
          </cell>
          <cell r="F313" t="str">
            <v>HUANG,GUAN-LIN</v>
          </cell>
          <cell r="N313" t="str">
            <v>男</v>
          </cell>
        </row>
        <row r="314">
          <cell r="A314">
            <v>11113</v>
          </cell>
          <cell r="F314" t="str">
            <v>HUANG,SHENG-HUI</v>
          </cell>
          <cell r="N314" t="str">
            <v>男</v>
          </cell>
        </row>
        <row r="315">
          <cell r="A315">
            <v>11114</v>
          </cell>
          <cell r="F315" t="str">
            <v>YANG,CHENG-HAN</v>
          </cell>
          <cell r="N315" t="str">
            <v>男</v>
          </cell>
        </row>
        <row r="316">
          <cell r="A316">
            <v>11115</v>
          </cell>
          <cell r="F316" t="str">
            <v>WU, WEI-ZHEN</v>
          </cell>
          <cell r="N316" t="str">
            <v>女</v>
          </cell>
        </row>
        <row r="317">
          <cell r="A317">
            <v>11116</v>
          </cell>
          <cell r="F317" t="str">
            <v>LEE,MIN-CHIEN</v>
          </cell>
          <cell r="N317" t="str">
            <v>女</v>
          </cell>
        </row>
        <row r="318">
          <cell r="A318">
            <v>11117</v>
          </cell>
          <cell r="F318" t="str">
            <v>ZHOU,XIN-HUI</v>
          </cell>
          <cell r="N318" t="str">
            <v>女</v>
          </cell>
        </row>
        <row r="319">
          <cell r="A319">
            <v>11118</v>
          </cell>
          <cell r="F319" t="str">
            <v>SHIH,YU-HAN</v>
          </cell>
          <cell r="N319" t="str">
            <v>女</v>
          </cell>
        </row>
        <row r="320">
          <cell r="A320">
            <v>11119</v>
          </cell>
          <cell r="F320">
            <v>0</v>
          </cell>
          <cell r="N320" t="str">
            <v>女</v>
          </cell>
        </row>
        <row r="321">
          <cell r="A321">
            <v>11120</v>
          </cell>
          <cell r="F321" t="str">
            <v>MA, JING-RU</v>
          </cell>
          <cell r="N321" t="str">
            <v>女</v>
          </cell>
        </row>
        <row r="322">
          <cell r="A322">
            <v>11121</v>
          </cell>
          <cell r="F322" t="str">
            <v>CHEN,HUI-YU</v>
          </cell>
          <cell r="N322" t="str">
            <v>女</v>
          </cell>
        </row>
        <row r="323">
          <cell r="A323">
            <v>11122</v>
          </cell>
          <cell r="F323" t="str">
            <v>HUANG,XIAO-TING</v>
          </cell>
          <cell r="N323" t="str">
            <v>女</v>
          </cell>
        </row>
        <row r="324">
          <cell r="A324">
            <v>11123</v>
          </cell>
          <cell r="F324" t="str">
            <v>LIAO,YI-YUN</v>
          </cell>
          <cell r="N324" t="str">
            <v>女</v>
          </cell>
        </row>
        <row r="325">
          <cell r="A325">
            <v>11124</v>
          </cell>
          <cell r="F325" t="str">
            <v>CAI,YI-JING</v>
          </cell>
          <cell r="N325" t="str">
            <v>女</v>
          </cell>
        </row>
        <row r="326">
          <cell r="A326">
            <v>11125</v>
          </cell>
          <cell r="F326" t="str">
            <v>ZHENG,YU-TONG</v>
          </cell>
          <cell r="N326" t="str">
            <v>女</v>
          </cell>
        </row>
        <row r="327">
          <cell r="A327">
            <v>11126</v>
          </cell>
          <cell r="F327" t="str">
            <v>ZHENG,YI-JIE</v>
          </cell>
          <cell r="N327" t="str">
            <v>女</v>
          </cell>
        </row>
        <row r="328">
          <cell r="A328">
            <v>11127</v>
          </cell>
          <cell r="F328" t="str">
            <v>HSIAO,TZU-HSIN</v>
          </cell>
          <cell r="N328" t="str">
            <v>女</v>
          </cell>
        </row>
        <row r="329">
          <cell r="A329">
            <v>11128</v>
          </cell>
          <cell r="F329" t="str">
            <v>LAI,WEI-QIAO</v>
          </cell>
          <cell r="N329" t="str">
            <v>女</v>
          </cell>
        </row>
        <row r="330">
          <cell r="A330">
            <v>11129</v>
          </cell>
          <cell r="F330" t="str">
            <v>SU,WEI-YA</v>
          </cell>
          <cell r="N330" t="str">
            <v>女</v>
          </cell>
        </row>
        <row r="331">
          <cell r="A331">
            <v>11130</v>
          </cell>
          <cell r="F331" t="str">
            <v>SU,SHI-HAN</v>
          </cell>
          <cell r="N331" t="str">
            <v>女</v>
          </cell>
        </row>
        <row r="332">
          <cell r="A332">
            <v>11201</v>
          </cell>
          <cell r="F332" t="str">
            <v>WANG,LI-HUNG</v>
          </cell>
          <cell r="N332" t="str">
            <v>男</v>
          </cell>
        </row>
        <row r="333">
          <cell r="A333">
            <v>11202</v>
          </cell>
          <cell r="F333" t="str">
            <v>HE,CONG-XIN</v>
          </cell>
          <cell r="N333" t="str">
            <v>男</v>
          </cell>
        </row>
        <row r="334">
          <cell r="A334">
            <v>11203</v>
          </cell>
          <cell r="F334" t="str">
            <v>LI,CHUN-CHI</v>
          </cell>
          <cell r="N334" t="str">
            <v>男</v>
          </cell>
        </row>
        <row r="335">
          <cell r="A335">
            <v>11204</v>
          </cell>
          <cell r="F335" t="str">
            <v>LIN,TING-HAN</v>
          </cell>
          <cell r="N335" t="str">
            <v>男</v>
          </cell>
        </row>
        <row r="336">
          <cell r="A336">
            <v>11205</v>
          </cell>
          <cell r="F336" t="str">
            <v>HUNG,JIUN-TZE</v>
          </cell>
          <cell r="N336" t="str">
            <v>男</v>
          </cell>
        </row>
        <row r="337">
          <cell r="A337">
            <v>11206</v>
          </cell>
          <cell r="F337" t="str">
            <v>WENG,ZHEN-YOU</v>
          </cell>
          <cell r="N337" t="str">
            <v>男</v>
          </cell>
        </row>
        <row r="338">
          <cell r="A338">
            <v>11207</v>
          </cell>
          <cell r="F338" t="str">
            <v>LIAN,YU-LUN</v>
          </cell>
          <cell r="N338" t="str">
            <v>男</v>
          </cell>
        </row>
        <row r="339">
          <cell r="A339">
            <v>11208</v>
          </cell>
          <cell r="F339" t="str">
            <v>CHEN,WEN-KAI</v>
          </cell>
          <cell r="N339" t="str">
            <v>男</v>
          </cell>
        </row>
        <row r="340">
          <cell r="A340">
            <v>11209</v>
          </cell>
          <cell r="F340" t="str">
            <v>CHEN,KE-QUAN</v>
          </cell>
          <cell r="N340" t="str">
            <v>男</v>
          </cell>
        </row>
        <row r="341">
          <cell r="A341">
            <v>11210</v>
          </cell>
          <cell r="F341" t="str">
            <v>TANG,YU-XIANG</v>
          </cell>
          <cell r="N341" t="str">
            <v>男</v>
          </cell>
        </row>
        <row r="342">
          <cell r="A342">
            <v>11211</v>
          </cell>
          <cell r="F342" t="str">
            <v>HUANG,RUI-YU</v>
          </cell>
          <cell r="N342" t="str">
            <v>男</v>
          </cell>
        </row>
        <row r="343">
          <cell r="A343">
            <v>11212</v>
          </cell>
          <cell r="F343" t="str">
            <v>QUE, HE-AN</v>
          </cell>
          <cell r="N343" t="str">
            <v>男</v>
          </cell>
        </row>
        <row r="344">
          <cell r="A344">
            <v>11213</v>
          </cell>
          <cell r="F344" t="str">
            <v>TU,CHENG-HONG</v>
          </cell>
          <cell r="N344" t="str">
            <v>男</v>
          </cell>
        </row>
        <row r="345">
          <cell r="A345">
            <v>11214</v>
          </cell>
          <cell r="F345" t="str">
            <v>HE,SHU-YU</v>
          </cell>
          <cell r="N345" t="str">
            <v>女</v>
          </cell>
        </row>
        <row r="346">
          <cell r="A346">
            <v>11215</v>
          </cell>
          <cell r="F346" t="str">
            <v>WU,PEI-XI</v>
          </cell>
          <cell r="N346" t="str">
            <v>女</v>
          </cell>
        </row>
        <row r="347">
          <cell r="A347">
            <v>11216</v>
          </cell>
          <cell r="F347" t="str">
            <v>WU, ZHI-YI</v>
          </cell>
          <cell r="N347" t="str">
            <v>女</v>
          </cell>
        </row>
        <row r="348">
          <cell r="A348">
            <v>11217</v>
          </cell>
          <cell r="F348" t="str">
            <v>WU, YOU-ZHEN</v>
          </cell>
          <cell r="N348" t="str">
            <v>女</v>
          </cell>
        </row>
        <row r="349">
          <cell r="A349">
            <v>11218</v>
          </cell>
          <cell r="F349" t="str">
            <v>LYU,YOU-ZHEN</v>
          </cell>
          <cell r="N349" t="str">
            <v>女</v>
          </cell>
        </row>
        <row r="350">
          <cell r="A350">
            <v>11219</v>
          </cell>
          <cell r="F350" t="str">
            <v>LI,YOU-JIE</v>
          </cell>
          <cell r="N350" t="str">
            <v>女</v>
          </cell>
        </row>
        <row r="351">
          <cell r="A351">
            <v>11220</v>
          </cell>
          <cell r="F351" t="str">
            <v>SHEN,RONG-AN</v>
          </cell>
          <cell r="N351" t="str">
            <v>女</v>
          </cell>
        </row>
        <row r="352">
          <cell r="A352">
            <v>11221</v>
          </cell>
          <cell r="F352" t="str">
            <v>SHEN,YUN-XIN</v>
          </cell>
          <cell r="N352" t="str">
            <v>女</v>
          </cell>
        </row>
        <row r="353">
          <cell r="A353">
            <v>11222</v>
          </cell>
          <cell r="F353" t="str">
            <v>LIN,YAN-YI</v>
          </cell>
          <cell r="N353" t="str">
            <v>女</v>
          </cell>
        </row>
        <row r="354">
          <cell r="A354">
            <v>11223</v>
          </cell>
          <cell r="F354" t="str">
            <v>HONG, QIAO-YIN</v>
          </cell>
          <cell r="N354" t="str">
            <v>女</v>
          </cell>
        </row>
        <row r="355">
          <cell r="A355">
            <v>11224</v>
          </cell>
          <cell r="F355" t="str">
            <v>XU, YU-ROU</v>
          </cell>
          <cell r="N355" t="str">
            <v>女</v>
          </cell>
        </row>
        <row r="356">
          <cell r="A356">
            <v>11225</v>
          </cell>
          <cell r="F356" t="str">
            <v>HUANG,QIONG-LE</v>
          </cell>
          <cell r="N356" t="str">
            <v>女</v>
          </cell>
        </row>
        <row r="357">
          <cell r="A357">
            <v>11226</v>
          </cell>
          <cell r="F357" t="str">
            <v>WAN,WEN-QIE</v>
          </cell>
          <cell r="N357" t="str">
            <v>女</v>
          </cell>
        </row>
        <row r="358">
          <cell r="A358">
            <v>11227</v>
          </cell>
          <cell r="F358" t="str">
            <v>LIAO,WAN-ZHEN</v>
          </cell>
          <cell r="N358" t="str">
            <v>女</v>
          </cell>
        </row>
        <row r="359">
          <cell r="A359">
            <v>11228</v>
          </cell>
          <cell r="F359" t="str">
            <v>Hsu,Yi-chieh</v>
          </cell>
          <cell r="N359" t="str">
            <v>女</v>
          </cell>
        </row>
        <row r="360">
          <cell r="A360">
            <v>11229</v>
          </cell>
          <cell r="F360">
            <v>0</v>
          </cell>
          <cell r="N360" t="str">
            <v>女</v>
          </cell>
        </row>
        <row r="361">
          <cell r="A361">
            <v>11230</v>
          </cell>
          <cell r="F361">
            <v>0</v>
          </cell>
          <cell r="N361" t="str">
            <v>女</v>
          </cell>
        </row>
        <row r="362">
          <cell r="A362">
            <v>11301</v>
          </cell>
          <cell r="F362" t="str">
            <v>WANG,WUN-HAN</v>
          </cell>
          <cell r="N362" t="str">
            <v>男</v>
          </cell>
        </row>
        <row r="363">
          <cell r="A363">
            <v>11302</v>
          </cell>
          <cell r="F363" t="str">
            <v>WANG,SHENG-BIN</v>
          </cell>
          <cell r="N363" t="str">
            <v>男</v>
          </cell>
        </row>
        <row r="364">
          <cell r="A364">
            <v>11303</v>
          </cell>
          <cell r="F364" t="str">
            <v>WU,SUNG-HSUN</v>
          </cell>
          <cell r="N364" t="str">
            <v>男</v>
          </cell>
        </row>
        <row r="365">
          <cell r="A365">
            <v>11304</v>
          </cell>
          <cell r="F365" t="str">
            <v>SHEN,YU-CHENG</v>
          </cell>
          <cell r="N365" t="str">
            <v>男</v>
          </cell>
        </row>
        <row r="366">
          <cell r="A366">
            <v>11305</v>
          </cell>
          <cell r="F366" t="str">
            <v>LIN,MING-HONG</v>
          </cell>
          <cell r="N366" t="str">
            <v>男</v>
          </cell>
        </row>
        <row r="367">
          <cell r="A367">
            <v>11306</v>
          </cell>
          <cell r="F367" t="str">
            <v>LIN,GUAN-ZHI</v>
          </cell>
          <cell r="N367" t="str">
            <v>男</v>
          </cell>
        </row>
        <row r="368">
          <cell r="A368">
            <v>11307</v>
          </cell>
          <cell r="F368" t="str">
            <v>HONG,DING-YANG</v>
          </cell>
          <cell r="N368" t="str">
            <v>男</v>
          </cell>
        </row>
        <row r="369">
          <cell r="A369">
            <v>11308</v>
          </cell>
          <cell r="F369" t="str">
            <v>XU,DING-QUAN</v>
          </cell>
          <cell r="N369" t="str">
            <v>男</v>
          </cell>
        </row>
        <row r="370">
          <cell r="A370">
            <v>11309</v>
          </cell>
          <cell r="F370" t="str">
            <v>Shen,Chia-cheng</v>
          </cell>
          <cell r="N370" t="str">
            <v>男</v>
          </cell>
        </row>
        <row r="371">
          <cell r="A371">
            <v>11310</v>
          </cell>
          <cell r="F371" t="str">
            <v>CHUANG,PO-CHIEN</v>
          </cell>
          <cell r="N371" t="str">
            <v>男</v>
          </cell>
        </row>
        <row r="372">
          <cell r="A372">
            <v>11311</v>
          </cell>
          <cell r="F372" t="str">
            <v>KUO,PENG-YANG</v>
          </cell>
          <cell r="N372" t="str">
            <v>男</v>
          </cell>
        </row>
        <row r="373">
          <cell r="A373">
            <v>11312</v>
          </cell>
          <cell r="F373" t="str">
            <v>CHEN, YOU-JUN</v>
          </cell>
          <cell r="N373" t="str">
            <v>男</v>
          </cell>
        </row>
        <row r="374">
          <cell r="A374">
            <v>11313</v>
          </cell>
          <cell r="F374" t="str">
            <v>HUANG, BO-KAI</v>
          </cell>
          <cell r="N374" t="str">
            <v>男</v>
          </cell>
        </row>
        <row r="375">
          <cell r="A375">
            <v>11314</v>
          </cell>
          <cell r="F375" t="str">
            <v>CAI,ZHONG-WEI</v>
          </cell>
          <cell r="N375" t="str">
            <v>男</v>
          </cell>
        </row>
        <row r="376">
          <cell r="A376">
            <v>11315</v>
          </cell>
          <cell r="F376" t="str">
            <v>LUO,YOU-JIE</v>
          </cell>
          <cell r="N376" t="str">
            <v>男</v>
          </cell>
        </row>
        <row r="377">
          <cell r="A377">
            <v>11316</v>
          </cell>
          <cell r="F377" t="str">
            <v>WANG,LI-YING</v>
          </cell>
          <cell r="N377" t="str">
            <v>女</v>
          </cell>
        </row>
        <row r="378">
          <cell r="A378">
            <v>11317</v>
          </cell>
          <cell r="F378" t="str">
            <v>GAN,PEI-ZHEN</v>
          </cell>
          <cell r="N378" t="str">
            <v>女</v>
          </cell>
        </row>
        <row r="379">
          <cell r="A379">
            <v>11318</v>
          </cell>
          <cell r="F379">
            <v>0</v>
          </cell>
          <cell r="N379" t="str">
            <v>女</v>
          </cell>
        </row>
        <row r="380">
          <cell r="A380">
            <v>11319</v>
          </cell>
          <cell r="F380">
            <v>0</v>
          </cell>
          <cell r="N380" t="str">
            <v>女</v>
          </cell>
        </row>
        <row r="381">
          <cell r="A381">
            <v>11320</v>
          </cell>
          <cell r="F381" t="str">
            <v>WU,RUI-YU</v>
          </cell>
          <cell r="N381" t="str">
            <v>女</v>
          </cell>
        </row>
        <row r="382">
          <cell r="A382">
            <v>11321</v>
          </cell>
          <cell r="F382">
            <v>0</v>
          </cell>
          <cell r="N382" t="str">
            <v>女</v>
          </cell>
        </row>
        <row r="383">
          <cell r="A383">
            <v>11322</v>
          </cell>
          <cell r="F383" t="str">
            <v>LIN,YU-XUAN</v>
          </cell>
          <cell r="N383" t="str">
            <v>女</v>
          </cell>
        </row>
        <row r="384">
          <cell r="A384">
            <v>11323</v>
          </cell>
          <cell r="F384" t="str">
            <v>KANG,JIA-YU</v>
          </cell>
          <cell r="N384" t="str">
            <v>女</v>
          </cell>
        </row>
        <row r="385">
          <cell r="A385">
            <v>11324</v>
          </cell>
          <cell r="F385" t="str">
            <v>CHANG,CHIH-HSUAN</v>
          </cell>
          <cell r="N385" t="str">
            <v>女</v>
          </cell>
        </row>
        <row r="386">
          <cell r="A386">
            <v>11325</v>
          </cell>
          <cell r="F386" t="str">
            <v>CHEN,RUI-XUAN</v>
          </cell>
          <cell r="N386" t="str">
            <v>女</v>
          </cell>
        </row>
        <row r="387">
          <cell r="A387">
            <v>11326</v>
          </cell>
          <cell r="F387" t="str">
            <v>HUANG, JI-ER</v>
          </cell>
          <cell r="N387" t="str">
            <v>女</v>
          </cell>
        </row>
        <row r="388">
          <cell r="A388">
            <v>11327</v>
          </cell>
          <cell r="F388" t="str">
            <v>ZHENG,BO-XIN</v>
          </cell>
          <cell r="N388" t="str">
            <v>女</v>
          </cell>
        </row>
        <row r="389">
          <cell r="A389">
            <v>11328</v>
          </cell>
          <cell r="F389" t="str">
            <v>HSIAO,MIN-YEN</v>
          </cell>
          <cell r="N389" t="str">
            <v>女</v>
          </cell>
        </row>
        <row r="390">
          <cell r="A390">
            <v>11329</v>
          </cell>
          <cell r="F390" t="str">
            <v>DAI,YU-XUAN</v>
          </cell>
          <cell r="N390" t="str">
            <v>女</v>
          </cell>
        </row>
        <row r="391">
          <cell r="A391">
            <v>11330</v>
          </cell>
          <cell r="F391" t="str">
            <v>TAN,YI-ROU</v>
          </cell>
          <cell r="N391" t="str">
            <v>女</v>
          </cell>
        </row>
        <row r="392">
          <cell r="A392">
            <v>11401</v>
          </cell>
          <cell r="F392" t="str">
            <v>SHU,JING-TAI</v>
          </cell>
          <cell r="N392" t="str">
            <v>男</v>
          </cell>
        </row>
        <row r="393">
          <cell r="A393">
            <v>11402</v>
          </cell>
          <cell r="F393" t="str">
            <v>WU,BO-LI</v>
          </cell>
          <cell r="N393" t="str">
            <v>男</v>
          </cell>
        </row>
        <row r="394">
          <cell r="A394">
            <v>11403</v>
          </cell>
          <cell r="F394" t="str">
            <v>SHEN,XIANG-TING</v>
          </cell>
          <cell r="N394" t="str">
            <v>男</v>
          </cell>
        </row>
        <row r="395">
          <cell r="A395">
            <v>11404</v>
          </cell>
          <cell r="F395" t="str">
            <v>ZHOU, JING-YU</v>
          </cell>
          <cell r="N395" t="str">
            <v>男</v>
          </cell>
        </row>
        <row r="396">
          <cell r="A396">
            <v>11405</v>
          </cell>
          <cell r="F396" t="str">
            <v>HUA,JUN-TENG</v>
          </cell>
          <cell r="N396" t="str">
            <v>男</v>
          </cell>
        </row>
        <row r="397">
          <cell r="A397">
            <v>11406</v>
          </cell>
          <cell r="F397" t="str">
            <v>Weng,Kuan-hsien</v>
          </cell>
          <cell r="N397" t="str">
            <v>男</v>
          </cell>
        </row>
        <row r="398">
          <cell r="A398">
            <v>11407</v>
          </cell>
          <cell r="F398" t="str">
            <v>JHANG,JYUN-WEI</v>
          </cell>
          <cell r="N398" t="str">
            <v>男</v>
          </cell>
        </row>
        <row r="399">
          <cell r="A399">
            <v>11408</v>
          </cell>
          <cell r="F399" t="str">
            <v>ZHUANG,YI-SHENG</v>
          </cell>
          <cell r="N399" t="str">
            <v>男</v>
          </cell>
        </row>
        <row r="400">
          <cell r="A400">
            <v>11409</v>
          </cell>
          <cell r="F400" t="str">
            <v>ZHUANG,JIA-YU</v>
          </cell>
          <cell r="N400" t="str">
            <v>男</v>
          </cell>
        </row>
        <row r="401">
          <cell r="A401">
            <v>11410</v>
          </cell>
          <cell r="F401" t="str">
            <v>KUO, BO-JIUN</v>
          </cell>
          <cell r="N401" t="str">
            <v>男</v>
          </cell>
        </row>
        <row r="402">
          <cell r="A402">
            <v>11411</v>
          </cell>
          <cell r="F402" t="str">
            <v>CHEN,CHUNG-JUI</v>
          </cell>
          <cell r="N402" t="str">
            <v>男</v>
          </cell>
        </row>
        <row r="403">
          <cell r="A403">
            <v>11412</v>
          </cell>
          <cell r="F403" t="str">
            <v>HUANG,SHIH-PO</v>
          </cell>
          <cell r="N403" t="str">
            <v>男</v>
          </cell>
        </row>
        <row r="404">
          <cell r="A404">
            <v>11413</v>
          </cell>
          <cell r="F404" t="str">
            <v>LIAO,XIN-JIE</v>
          </cell>
          <cell r="N404" t="str">
            <v>男</v>
          </cell>
        </row>
        <row r="405">
          <cell r="A405">
            <v>11414</v>
          </cell>
          <cell r="F405" t="str">
            <v>WEI,ZHI-HONG</v>
          </cell>
          <cell r="N405" t="str">
            <v>男</v>
          </cell>
        </row>
        <row r="406">
          <cell r="A406">
            <v>11415</v>
          </cell>
          <cell r="F406" t="str">
            <v>WEI,ZI-YANG</v>
          </cell>
          <cell r="N406" t="str">
            <v>男</v>
          </cell>
        </row>
        <row r="407">
          <cell r="A407">
            <v>11416</v>
          </cell>
          <cell r="F407" t="str">
            <v>FANG,YU-CHEN</v>
          </cell>
          <cell r="N407" t="str">
            <v>女</v>
          </cell>
        </row>
        <row r="408">
          <cell r="A408">
            <v>11417</v>
          </cell>
          <cell r="F408" t="str">
            <v>WU,YOU-XIN</v>
          </cell>
          <cell r="N408" t="str">
            <v>女</v>
          </cell>
        </row>
        <row r="409">
          <cell r="A409">
            <v>11418</v>
          </cell>
          <cell r="F409" t="str">
            <v>SHEN,JING-EN</v>
          </cell>
          <cell r="N409" t="str">
            <v>女</v>
          </cell>
        </row>
        <row r="410">
          <cell r="A410">
            <v>11419</v>
          </cell>
          <cell r="F410" t="str">
            <v>LIN,HSIN-YU</v>
          </cell>
          <cell r="N410" t="str">
            <v>女</v>
          </cell>
        </row>
        <row r="411">
          <cell r="A411">
            <v>11420</v>
          </cell>
          <cell r="F411" t="str">
            <v>CIOU,YI-JIE</v>
          </cell>
          <cell r="N411" t="str">
            <v>女</v>
          </cell>
        </row>
        <row r="412">
          <cell r="A412">
            <v>11421</v>
          </cell>
          <cell r="F412" t="str">
            <v>HONG,XIANG-QI</v>
          </cell>
          <cell r="N412" t="str">
            <v>女</v>
          </cell>
        </row>
        <row r="413">
          <cell r="A413">
            <v>11422</v>
          </cell>
          <cell r="F413" t="str">
            <v>ZHANG,ZHI-QI</v>
          </cell>
          <cell r="N413" t="str">
            <v>女</v>
          </cell>
        </row>
        <row r="414">
          <cell r="A414">
            <v>11423</v>
          </cell>
          <cell r="F414" t="str">
            <v>HSU, HAO-JOU</v>
          </cell>
          <cell r="N414" t="str">
            <v>女</v>
          </cell>
        </row>
        <row r="415">
          <cell r="A415">
            <v>11424</v>
          </cell>
          <cell r="F415" t="str">
            <v>LIAO,PEI-EN</v>
          </cell>
          <cell r="N415" t="str">
            <v>女</v>
          </cell>
        </row>
        <row r="416">
          <cell r="A416">
            <v>11425</v>
          </cell>
          <cell r="F416" t="str">
            <v>LIAO,JIE-YU</v>
          </cell>
          <cell r="N416" t="str">
            <v>女</v>
          </cell>
        </row>
        <row r="417">
          <cell r="A417">
            <v>11426</v>
          </cell>
          <cell r="F417" t="str">
            <v>TSAI,JOU-YU</v>
          </cell>
          <cell r="N417" t="str">
            <v>女</v>
          </cell>
        </row>
        <row r="418">
          <cell r="A418">
            <v>11427</v>
          </cell>
          <cell r="F418" t="str">
            <v>ZHENG,YI-RU</v>
          </cell>
          <cell r="N418" t="str">
            <v>女</v>
          </cell>
        </row>
        <row r="419">
          <cell r="A419">
            <v>11428</v>
          </cell>
          <cell r="F419" t="str">
            <v>HSIEH, CHIN-TUNG</v>
          </cell>
          <cell r="N419" t="str">
            <v>女</v>
          </cell>
        </row>
        <row r="420">
          <cell r="A420">
            <v>11429</v>
          </cell>
          <cell r="F420" t="str">
            <v>SU,TING-YU</v>
          </cell>
          <cell r="N420" t="str">
            <v>女</v>
          </cell>
        </row>
        <row r="421">
          <cell r="A421">
            <v>11430</v>
          </cell>
          <cell r="F421" t="str">
            <v>SU,YUN-TING</v>
          </cell>
          <cell r="N421" t="str">
            <v>女</v>
          </cell>
        </row>
        <row r="422">
          <cell r="A422">
            <v>11501</v>
          </cell>
          <cell r="F422" t="str">
            <v>HUANG, ZI-SHUN</v>
          </cell>
          <cell r="N422" t="str">
            <v>男</v>
          </cell>
        </row>
        <row r="423">
          <cell r="A423">
            <v>11502</v>
          </cell>
          <cell r="F423" t="str">
            <v>WANG,YUAN-YI</v>
          </cell>
          <cell r="N423" t="str">
            <v>女</v>
          </cell>
        </row>
        <row r="424">
          <cell r="A424">
            <v>11503</v>
          </cell>
          <cell r="F424" t="str">
            <v>TSAI,CHENG-CHAO</v>
          </cell>
          <cell r="N424" t="str">
            <v>男</v>
          </cell>
        </row>
        <row r="425">
          <cell r="A425">
            <v>11504</v>
          </cell>
          <cell r="F425" t="str">
            <v>XIE,HAN-YU</v>
          </cell>
          <cell r="N425" t="str">
            <v>女</v>
          </cell>
        </row>
        <row r="426">
          <cell r="A426">
            <v>11505</v>
          </cell>
          <cell r="F426" t="str">
            <v>LEE, YU-CHEN</v>
          </cell>
          <cell r="N426" t="str">
            <v>女</v>
          </cell>
        </row>
        <row r="427">
          <cell r="A427">
            <v>11506</v>
          </cell>
          <cell r="F427" t="str">
            <v>ZOU,QIAN-HAN</v>
          </cell>
          <cell r="N427" t="str">
            <v>女</v>
          </cell>
        </row>
        <row r="428">
          <cell r="A428">
            <v>11507</v>
          </cell>
          <cell r="F428" t="str">
            <v>HU,CHUN-JUI</v>
          </cell>
          <cell r="N428" t="str">
            <v>男</v>
          </cell>
        </row>
        <row r="429">
          <cell r="A429">
            <v>11508</v>
          </cell>
          <cell r="F429" t="str">
            <v>CHANG,YU-HAN</v>
          </cell>
          <cell r="N429" t="str">
            <v>女</v>
          </cell>
        </row>
        <row r="430">
          <cell r="A430">
            <v>11509</v>
          </cell>
          <cell r="F430" t="str">
            <v>SHIH.HONG-YU</v>
          </cell>
          <cell r="N430" t="str">
            <v>男</v>
          </cell>
        </row>
        <row r="431">
          <cell r="A431">
            <v>11510</v>
          </cell>
          <cell r="F431" t="str">
            <v>SHIH,YU-HAN</v>
          </cell>
          <cell r="N431" t="str">
            <v>女</v>
          </cell>
        </row>
        <row r="432">
          <cell r="A432">
            <v>11511</v>
          </cell>
          <cell r="F432" t="str">
            <v>HSIAO,TZU-HSIN</v>
          </cell>
          <cell r="N432" t="str">
            <v>女</v>
          </cell>
        </row>
        <row r="433">
          <cell r="A433">
            <v>11512</v>
          </cell>
          <cell r="F433">
            <v>0</v>
          </cell>
          <cell r="N433" t="str">
            <v>女</v>
          </cell>
        </row>
        <row r="434">
          <cell r="A434">
            <v>11513</v>
          </cell>
          <cell r="F434">
            <v>0</v>
          </cell>
          <cell r="N434" t="str">
            <v>女</v>
          </cell>
        </row>
        <row r="435">
          <cell r="A435">
            <v>11514</v>
          </cell>
          <cell r="F435">
            <v>0</v>
          </cell>
          <cell r="N435" t="str">
            <v>女</v>
          </cell>
        </row>
        <row r="436">
          <cell r="A436">
            <v>11515</v>
          </cell>
          <cell r="F436">
            <v>0</v>
          </cell>
          <cell r="N436" t="str">
            <v>女</v>
          </cell>
        </row>
        <row r="437">
          <cell r="A437">
            <v>11516</v>
          </cell>
          <cell r="F437">
            <v>0</v>
          </cell>
          <cell r="N437" t="str">
            <v>女</v>
          </cell>
        </row>
        <row r="438">
          <cell r="A438">
            <v>11517</v>
          </cell>
          <cell r="F438">
            <v>0</v>
          </cell>
          <cell r="N438" t="str">
            <v>女</v>
          </cell>
        </row>
        <row r="439">
          <cell r="A439">
            <v>11518</v>
          </cell>
          <cell r="F439">
            <v>0</v>
          </cell>
          <cell r="N439" t="str">
            <v>女</v>
          </cell>
        </row>
        <row r="440">
          <cell r="A440">
            <v>11519</v>
          </cell>
          <cell r="F440">
            <v>0</v>
          </cell>
          <cell r="N440" t="str">
            <v>女</v>
          </cell>
        </row>
        <row r="441">
          <cell r="A441">
            <v>11520</v>
          </cell>
          <cell r="F441">
            <v>0</v>
          </cell>
          <cell r="N441" t="str">
            <v>女</v>
          </cell>
        </row>
        <row r="442">
          <cell r="A442">
            <v>11521</v>
          </cell>
          <cell r="F442">
            <v>0</v>
          </cell>
          <cell r="N442" t="str">
            <v>女</v>
          </cell>
        </row>
        <row r="443">
          <cell r="A443">
            <v>11522</v>
          </cell>
          <cell r="F443">
            <v>0</v>
          </cell>
          <cell r="N443" t="str">
            <v>女</v>
          </cell>
        </row>
        <row r="444">
          <cell r="A444">
            <v>11523</v>
          </cell>
          <cell r="F444">
            <v>0</v>
          </cell>
          <cell r="N444" t="str">
            <v>女</v>
          </cell>
        </row>
        <row r="445">
          <cell r="A445">
            <v>11524</v>
          </cell>
          <cell r="F445">
            <v>0</v>
          </cell>
          <cell r="N445" t="str">
            <v>女</v>
          </cell>
        </row>
        <row r="446">
          <cell r="A446">
            <v>11525</v>
          </cell>
          <cell r="F446">
            <v>0</v>
          </cell>
          <cell r="N446" t="str">
            <v>女</v>
          </cell>
        </row>
        <row r="447">
          <cell r="A447">
            <v>11526</v>
          </cell>
          <cell r="F447">
            <v>0</v>
          </cell>
          <cell r="N447" t="str">
            <v>女</v>
          </cell>
        </row>
        <row r="448">
          <cell r="A448">
            <v>11527</v>
          </cell>
          <cell r="F448">
            <v>0</v>
          </cell>
          <cell r="N448" t="str">
            <v>女</v>
          </cell>
        </row>
        <row r="449">
          <cell r="A449">
            <v>11528</v>
          </cell>
          <cell r="F449">
            <v>0</v>
          </cell>
          <cell r="N449" t="str">
            <v>女</v>
          </cell>
        </row>
        <row r="450">
          <cell r="A450">
            <v>11529</v>
          </cell>
          <cell r="F450">
            <v>0</v>
          </cell>
          <cell r="N450" t="str">
            <v>女</v>
          </cell>
        </row>
        <row r="451">
          <cell r="A451">
            <v>11530</v>
          </cell>
          <cell r="F451">
            <v>0</v>
          </cell>
          <cell r="N451" t="str">
            <v>女</v>
          </cell>
        </row>
        <row r="452">
          <cell r="A452">
            <v>20101</v>
          </cell>
          <cell r="F452" t="str">
            <v>Lin,Shih-hsun</v>
          </cell>
          <cell r="N452" t="str">
            <v>男</v>
          </cell>
        </row>
        <row r="453">
          <cell r="A453">
            <v>20102</v>
          </cell>
          <cell r="F453" t="str">
            <v>WANG,PENG-QUAN</v>
          </cell>
          <cell r="N453" t="str">
            <v>男</v>
          </cell>
        </row>
        <row r="454">
          <cell r="A454">
            <v>20103</v>
          </cell>
          <cell r="F454" t="str">
            <v>TIAN, XUE-XIN</v>
          </cell>
          <cell r="N454" t="str">
            <v>男</v>
          </cell>
        </row>
        <row r="455">
          <cell r="A455">
            <v>20104</v>
          </cell>
          <cell r="F455" t="str">
            <v>LI, ZHE-MING</v>
          </cell>
          <cell r="N455" t="str">
            <v>男</v>
          </cell>
        </row>
        <row r="456">
          <cell r="A456">
            <v>20105</v>
          </cell>
          <cell r="F456" t="str">
            <v>SHEN,YI-CHEN</v>
          </cell>
          <cell r="N456" t="str">
            <v>男</v>
          </cell>
        </row>
        <row r="457">
          <cell r="A457">
            <v>20106</v>
          </cell>
          <cell r="F457" t="str">
            <v>LIN,YU-FAN</v>
          </cell>
          <cell r="N457" t="str">
            <v>男</v>
          </cell>
        </row>
        <row r="458">
          <cell r="A458">
            <v>20107</v>
          </cell>
          <cell r="F458" t="str">
            <v>LIN,YU-XIANG</v>
          </cell>
          <cell r="N458" t="str">
            <v>男</v>
          </cell>
        </row>
        <row r="459">
          <cell r="A459">
            <v>20108</v>
          </cell>
          <cell r="F459" t="str">
            <v>YAO,CHENG-YOU</v>
          </cell>
          <cell r="N459" t="str">
            <v>男</v>
          </cell>
        </row>
        <row r="460">
          <cell r="A460">
            <v>20109</v>
          </cell>
          <cell r="F460" t="str">
            <v>WENG,YU-SHENG</v>
          </cell>
          <cell r="N460" t="str">
            <v>男</v>
          </cell>
        </row>
        <row r="461">
          <cell r="A461">
            <v>20110</v>
          </cell>
          <cell r="F461" t="str">
            <v>HUANG,YU-SYONG</v>
          </cell>
          <cell r="N461" t="str">
            <v>男</v>
          </cell>
        </row>
        <row r="462">
          <cell r="A462">
            <v>20111</v>
          </cell>
          <cell r="F462" t="str">
            <v>HUANG,YI-AN</v>
          </cell>
          <cell r="N462" t="str">
            <v>男</v>
          </cell>
        </row>
        <row r="463">
          <cell r="A463">
            <v>20112</v>
          </cell>
          <cell r="F463" t="str">
            <v>HUANG, JING-WEI</v>
          </cell>
          <cell r="N463" t="str">
            <v>男</v>
          </cell>
        </row>
        <row r="464">
          <cell r="A464">
            <v>20113</v>
          </cell>
          <cell r="F464">
            <v>0</v>
          </cell>
          <cell r="N464" t="str">
            <v>女</v>
          </cell>
        </row>
        <row r="465">
          <cell r="A465">
            <v>20114</v>
          </cell>
          <cell r="F465" t="str">
            <v>LAN,YUAN-QING</v>
          </cell>
          <cell r="N465" t="str">
            <v>男</v>
          </cell>
        </row>
        <row r="466">
          <cell r="A466">
            <v>20115</v>
          </cell>
          <cell r="F466" t="str">
            <v>BAI,YUN-ZHEN</v>
          </cell>
          <cell r="N466" t="str">
            <v>女</v>
          </cell>
        </row>
        <row r="467">
          <cell r="A467">
            <v>20116</v>
          </cell>
          <cell r="F467" t="str">
            <v>WU,XIN-HUI</v>
          </cell>
          <cell r="N467" t="str">
            <v>女</v>
          </cell>
        </row>
        <row r="468">
          <cell r="A468">
            <v>20117</v>
          </cell>
          <cell r="F468" t="str">
            <v>WU,YU-QIN</v>
          </cell>
          <cell r="N468" t="str">
            <v>女</v>
          </cell>
        </row>
        <row r="469">
          <cell r="A469">
            <v>20118</v>
          </cell>
          <cell r="F469" t="str">
            <v>SHEN,YI-JYUN</v>
          </cell>
          <cell r="N469" t="str">
            <v>女</v>
          </cell>
        </row>
        <row r="470">
          <cell r="A470">
            <v>20119</v>
          </cell>
          <cell r="F470" t="str">
            <v>SHEN,YI-WEN</v>
          </cell>
          <cell r="N470" t="str">
            <v>女</v>
          </cell>
        </row>
        <row r="471">
          <cell r="A471">
            <v>20120</v>
          </cell>
          <cell r="F471" t="str">
            <v>Tsai,Hsin-hsuan</v>
          </cell>
          <cell r="N471" t="str">
            <v>女</v>
          </cell>
        </row>
        <row r="472">
          <cell r="A472">
            <v>20121</v>
          </cell>
          <cell r="F472" t="str">
            <v>HONG,JIA-QI</v>
          </cell>
          <cell r="N472" t="str">
            <v>女</v>
          </cell>
        </row>
        <row r="473">
          <cell r="A473">
            <v>20122</v>
          </cell>
          <cell r="F473" t="str">
            <v>HONG,PEI-ZHEN</v>
          </cell>
          <cell r="N473" t="str">
            <v>女</v>
          </cell>
        </row>
        <row r="474">
          <cell r="A474">
            <v>20123</v>
          </cell>
          <cell r="F474" t="str">
            <v>XU,LI-XIAN</v>
          </cell>
          <cell r="N474" t="str">
            <v>女</v>
          </cell>
        </row>
        <row r="475">
          <cell r="A475">
            <v>20124</v>
          </cell>
          <cell r="F475" t="str">
            <v>ZHUANG, YUN-ZHEN</v>
          </cell>
          <cell r="N475" t="str">
            <v>女</v>
          </cell>
        </row>
        <row r="476">
          <cell r="A476">
            <v>20125</v>
          </cell>
          <cell r="F476" t="str">
            <v>CHEN,SIN-YU</v>
          </cell>
          <cell r="N476" t="str">
            <v>女</v>
          </cell>
        </row>
        <row r="477">
          <cell r="A477">
            <v>20126</v>
          </cell>
          <cell r="F477" t="str">
            <v>HUANG, YONG-ZHEN</v>
          </cell>
          <cell r="N477" t="str">
            <v>女</v>
          </cell>
        </row>
        <row r="478">
          <cell r="A478">
            <v>20127</v>
          </cell>
          <cell r="F478" t="str">
            <v>CAI,CING-YU</v>
          </cell>
          <cell r="N478" t="str">
            <v>女</v>
          </cell>
        </row>
        <row r="479">
          <cell r="A479">
            <v>20128</v>
          </cell>
          <cell r="F479" t="str">
            <v>ZHENG,AN-LI</v>
          </cell>
          <cell r="N479" t="str">
            <v>女</v>
          </cell>
        </row>
        <row r="480">
          <cell r="A480">
            <v>20129</v>
          </cell>
          <cell r="F480" t="str">
            <v>HAN,JHEN-CI</v>
          </cell>
          <cell r="N480" t="str">
            <v>女</v>
          </cell>
        </row>
        <row r="481">
          <cell r="A481">
            <v>20130</v>
          </cell>
          <cell r="F481" t="str">
            <v>Wang,Yu-Hsin</v>
          </cell>
          <cell r="N481" t="str">
            <v>女</v>
          </cell>
        </row>
        <row r="482">
          <cell r="A482">
            <v>20201</v>
          </cell>
          <cell r="F482" t="str">
            <v>WANG,KAI-FENG</v>
          </cell>
          <cell r="N482" t="str">
            <v>男</v>
          </cell>
        </row>
        <row r="483">
          <cell r="A483">
            <v>20202</v>
          </cell>
          <cell r="F483" t="str">
            <v>Tang,Chia-Yun</v>
          </cell>
          <cell r="N483" t="str">
            <v>女</v>
          </cell>
        </row>
        <row r="484">
          <cell r="A484">
            <v>20203</v>
          </cell>
          <cell r="F484" t="str">
            <v>Chen,Chia-yu</v>
          </cell>
          <cell r="N484" t="str">
            <v>男</v>
          </cell>
        </row>
        <row r="485">
          <cell r="A485">
            <v>20204</v>
          </cell>
          <cell r="F485" t="str">
            <v>LI,BING-XIONG</v>
          </cell>
          <cell r="N485" t="str">
            <v>男</v>
          </cell>
        </row>
        <row r="486">
          <cell r="A486">
            <v>20205</v>
          </cell>
          <cell r="F486" t="str">
            <v>LI,RUI-SHEN</v>
          </cell>
          <cell r="N486" t="str">
            <v>男</v>
          </cell>
        </row>
        <row r="487">
          <cell r="A487">
            <v>20206</v>
          </cell>
          <cell r="F487" t="str">
            <v>LI,RUI-QI</v>
          </cell>
          <cell r="N487" t="str">
            <v>男</v>
          </cell>
        </row>
        <row r="488">
          <cell r="A488">
            <v>20207</v>
          </cell>
          <cell r="F488" t="str">
            <v>HONG,QI-WEI</v>
          </cell>
          <cell r="N488" t="str">
            <v>男</v>
          </cell>
        </row>
        <row r="489">
          <cell r="A489">
            <v>20208</v>
          </cell>
          <cell r="F489" t="str">
            <v>ZHANG,JI-HAO</v>
          </cell>
          <cell r="N489" t="str">
            <v>男</v>
          </cell>
        </row>
        <row r="490">
          <cell r="A490">
            <v>20209</v>
          </cell>
          <cell r="F490" t="str">
            <v>YE, JUN-TENG</v>
          </cell>
          <cell r="N490" t="str">
            <v>男</v>
          </cell>
        </row>
        <row r="491">
          <cell r="A491">
            <v>20210</v>
          </cell>
          <cell r="F491" t="str">
            <v>LIU,LI-WEI</v>
          </cell>
          <cell r="N491" t="str">
            <v>男</v>
          </cell>
        </row>
        <row r="492">
          <cell r="A492">
            <v>20211</v>
          </cell>
          <cell r="F492" t="str">
            <v>TSAI,BING-HAN</v>
          </cell>
          <cell r="N492" t="str">
            <v>男</v>
          </cell>
        </row>
        <row r="493">
          <cell r="A493">
            <v>20212</v>
          </cell>
          <cell r="F493" t="str">
            <v>LAI,YOU-JIA</v>
          </cell>
          <cell r="N493" t="str">
            <v>男</v>
          </cell>
        </row>
        <row r="494">
          <cell r="A494">
            <v>20213</v>
          </cell>
          <cell r="F494" t="str">
            <v>LUO,GUO-TING</v>
          </cell>
          <cell r="N494" t="str">
            <v>男</v>
          </cell>
        </row>
        <row r="495">
          <cell r="A495">
            <v>20214</v>
          </cell>
          <cell r="F495" t="str">
            <v>JHONG,SHIH-YONG</v>
          </cell>
          <cell r="N495" t="str">
            <v>男</v>
          </cell>
        </row>
        <row r="496">
          <cell r="A496">
            <v>20215</v>
          </cell>
          <cell r="F496" t="str">
            <v>Lin,Chien-chu</v>
          </cell>
          <cell r="N496" t="str">
            <v>男</v>
          </cell>
        </row>
        <row r="497">
          <cell r="A497">
            <v>20216</v>
          </cell>
          <cell r="F497" t="str">
            <v>KUAN,SHU-AI</v>
          </cell>
          <cell r="N497" t="str">
            <v>女</v>
          </cell>
        </row>
        <row r="498">
          <cell r="A498">
            <v>20217</v>
          </cell>
          <cell r="F498" t="str">
            <v>HUNG,JUI-YUN</v>
          </cell>
          <cell r="N498" t="str">
            <v>女</v>
          </cell>
        </row>
        <row r="499">
          <cell r="A499">
            <v>20218</v>
          </cell>
          <cell r="F499" t="str">
            <v>YAN,YI-HUA</v>
          </cell>
          <cell r="N499" t="str">
            <v>女</v>
          </cell>
        </row>
        <row r="500">
          <cell r="A500">
            <v>20219</v>
          </cell>
          <cell r="F500" t="str">
            <v>ZHUANG,ZHI-HUA</v>
          </cell>
          <cell r="N500" t="str">
            <v>女</v>
          </cell>
        </row>
        <row r="501">
          <cell r="A501">
            <v>20220</v>
          </cell>
          <cell r="F501" t="str">
            <v>GUO,YU-CHEN</v>
          </cell>
          <cell r="N501" t="str">
            <v>女</v>
          </cell>
        </row>
        <row r="502">
          <cell r="A502">
            <v>20221</v>
          </cell>
          <cell r="F502" t="str">
            <v>CHEN,HSING-PEI</v>
          </cell>
          <cell r="N502" t="str">
            <v>女</v>
          </cell>
        </row>
        <row r="503">
          <cell r="A503">
            <v>20222</v>
          </cell>
          <cell r="F503" t="str">
            <v>HUANG,YUAN</v>
          </cell>
          <cell r="N503" t="str">
            <v>女</v>
          </cell>
        </row>
        <row r="504">
          <cell r="A504">
            <v>20223</v>
          </cell>
          <cell r="F504" t="str">
            <v>Yeh,Pei-Hsuan</v>
          </cell>
          <cell r="N504" t="str">
            <v>女</v>
          </cell>
        </row>
        <row r="505">
          <cell r="A505">
            <v>20224</v>
          </cell>
          <cell r="F505" t="str">
            <v>KO,YU-TING</v>
          </cell>
          <cell r="N505" t="str">
            <v>女</v>
          </cell>
        </row>
        <row r="506">
          <cell r="A506">
            <v>20225</v>
          </cell>
          <cell r="F506" t="str">
            <v>LIAO,YI-CEN</v>
          </cell>
          <cell r="N506" t="str">
            <v>女</v>
          </cell>
        </row>
        <row r="507">
          <cell r="A507">
            <v>20226</v>
          </cell>
          <cell r="F507" t="str">
            <v>TSAI,KAI-LING</v>
          </cell>
          <cell r="N507" t="str">
            <v>女</v>
          </cell>
        </row>
        <row r="508">
          <cell r="A508">
            <v>20227</v>
          </cell>
          <cell r="F508" t="str">
            <v>SU,HSIAO-CHIAO</v>
          </cell>
          <cell r="N508" t="str">
            <v>女</v>
          </cell>
        </row>
        <row r="509">
          <cell r="A509">
            <v>20228</v>
          </cell>
          <cell r="F509" t="str">
            <v>CHONG,JIE-YI</v>
          </cell>
          <cell r="N509" t="str">
            <v>女</v>
          </cell>
        </row>
        <row r="510">
          <cell r="A510">
            <v>20229</v>
          </cell>
          <cell r="F510" t="str">
            <v>Fan,Yun-yu</v>
          </cell>
          <cell r="N510" t="str">
            <v>男</v>
          </cell>
        </row>
        <row r="511">
          <cell r="A511">
            <v>20230</v>
          </cell>
          <cell r="F511">
            <v>0</v>
          </cell>
          <cell r="N511" t="str">
            <v>女</v>
          </cell>
        </row>
        <row r="512">
          <cell r="A512">
            <v>20301</v>
          </cell>
          <cell r="F512" t="str">
            <v>DING,RUEI-HONG</v>
          </cell>
          <cell r="N512" t="str">
            <v>男</v>
          </cell>
        </row>
        <row r="513">
          <cell r="A513">
            <v>20302</v>
          </cell>
          <cell r="F513" t="str">
            <v>WANG,YAN-WEI</v>
          </cell>
          <cell r="N513" t="str">
            <v>男</v>
          </cell>
        </row>
        <row r="514">
          <cell r="A514">
            <v>20303</v>
          </cell>
          <cell r="F514" t="str">
            <v>LI,JHIH-SHENG</v>
          </cell>
          <cell r="N514" t="str">
            <v>男</v>
          </cell>
        </row>
        <row r="515">
          <cell r="A515">
            <v>20304</v>
          </cell>
          <cell r="F515" t="str">
            <v>LIN,DING-YU</v>
          </cell>
          <cell r="N515" t="str">
            <v>男</v>
          </cell>
        </row>
        <row r="516">
          <cell r="A516">
            <v>20305</v>
          </cell>
          <cell r="F516" t="str">
            <v>LIN,FANG-XIAN</v>
          </cell>
          <cell r="N516" t="str">
            <v>男</v>
          </cell>
        </row>
        <row r="517">
          <cell r="A517">
            <v>20306</v>
          </cell>
          <cell r="F517" t="str">
            <v>LIN,YONG-CHENG</v>
          </cell>
          <cell r="N517" t="str">
            <v>男</v>
          </cell>
        </row>
        <row r="518">
          <cell r="A518">
            <v>20307</v>
          </cell>
          <cell r="F518" t="str">
            <v>LIN,YU-WEI</v>
          </cell>
          <cell r="N518" t="str">
            <v>男</v>
          </cell>
        </row>
        <row r="519">
          <cell r="A519">
            <v>20308</v>
          </cell>
          <cell r="F519" t="str">
            <v>LIN,JIA-YOU</v>
          </cell>
          <cell r="N519" t="str">
            <v>男</v>
          </cell>
        </row>
        <row r="520">
          <cell r="A520">
            <v>20309</v>
          </cell>
          <cell r="F520" t="str">
            <v>WENG,YI-LANG</v>
          </cell>
          <cell r="N520" t="str">
            <v>男</v>
          </cell>
        </row>
        <row r="521">
          <cell r="A521">
            <v>20310</v>
          </cell>
          <cell r="F521" t="str">
            <v>ZHANG,YOU-RUI</v>
          </cell>
          <cell r="N521" t="str">
            <v>男</v>
          </cell>
        </row>
        <row r="522">
          <cell r="A522">
            <v>20311</v>
          </cell>
          <cell r="F522" t="str">
            <v>PAN,YOU-YU</v>
          </cell>
          <cell r="N522" t="str">
            <v>男</v>
          </cell>
        </row>
        <row r="523">
          <cell r="A523">
            <v>20312</v>
          </cell>
          <cell r="F523" t="str">
            <v>SU,XING-YU</v>
          </cell>
          <cell r="N523" t="str">
            <v>男</v>
          </cell>
        </row>
        <row r="524">
          <cell r="A524">
            <v>20313</v>
          </cell>
          <cell r="F524" t="str">
            <v>SU,JING-YOU</v>
          </cell>
          <cell r="N524" t="str">
            <v>男</v>
          </cell>
        </row>
        <row r="525">
          <cell r="A525">
            <v>20314</v>
          </cell>
          <cell r="F525" t="str">
            <v>SU,YANG-KAI</v>
          </cell>
          <cell r="N525" t="str">
            <v>男</v>
          </cell>
        </row>
        <row r="526">
          <cell r="A526">
            <v>20315</v>
          </cell>
          <cell r="F526" t="str">
            <v>WANG,HUI-JING</v>
          </cell>
          <cell r="N526" t="str">
            <v>女</v>
          </cell>
        </row>
        <row r="527">
          <cell r="A527">
            <v>20316</v>
          </cell>
          <cell r="F527" t="str">
            <v>WANG, WEN-QI</v>
          </cell>
          <cell r="N527" t="str">
            <v>女</v>
          </cell>
        </row>
        <row r="528">
          <cell r="A528">
            <v>20317</v>
          </cell>
          <cell r="F528" t="str">
            <v>WANG,YU-PEI</v>
          </cell>
          <cell r="N528" t="str">
            <v>女</v>
          </cell>
        </row>
        <row r="529">
          <cell r="A529">
            <v>20318</v>
          </cell>
          <cell r="F529" t="str">
            <v>SIANG,SIH-YU</v>
          </cell>
          <cell r="N529" t="str">
            <v>女</v>
          </cell>
        </row>
        <row r="530">
          <cell r="A530">
            <v>20319</v>
          </cell>
          <cell r="F530" t="str">
            <v>LI,PEI-ZHEN</v>
          </cell>
          <cell r="N530" t="str">
            <v>女</v>
          </cell>
        </row>
        <row r="531">
          <cell r="A531">
            <v>20320</v>
          </cell>
          <cell r="F531" t="str">
            <v>SHEN,YUN-TING</v>
          </cell>
          <cell r="N531" t="str">
            <v>女</v>
          </cell>
        </row>
        <row r="532">
          <cell r="A532">
            <v>20321</v>
          </cell>
          <cell r="F532" t="str">
            <v>LIN,YOU-JIN</v>
          </cell>
          <cell r="N532" t="str">
            <v>女</v>
          </cell>
        </row>
        <row r="533">
          <cell r="A533">
            <v>20322</v>
          </cell>
          <cell r="F533" t="str">
            <v>HONG,AN-JIE</v>
          </cell>
          <cell r="N533" t="str">
            <v>女</v>
          </cell>
        </row>
        <row r="534">
          <cell r="A534">
            <v>20323</v>
          </cell>
          <cell r="F534" t="str">
            <v>HU,CHING-YI</v>
          </cell>
          <cell r="N534" t="str">
            <v>女</v>
          </cell>
        </row>
        <row r="535">
          <cell r="A535">
            <v>20324</v>
          </cell>
          <cell r="F535" t="str">
            <v>LIAN,WEN-CAI</v>
          </cell>
          <cell r="N535" t="str">
            <v>女</v>
          </cell>
        </row>
        <row r="536">
          <cell r="A536">
            <v>20325</v>
          </cell>
          <cell r="F536" t="str">
            <v>HUANG,JHIH-JHU</v>
          </cell>
          <cell r="N536" t="str">
            <v>女</v>
          </cell>
        </row>
        <row r="537">
          <cell r="A537">
            <v>20326</v>
          </cell>
          <cell r="F537" t="str">
            <v>YE,CEN-FANG</v>
          </cell>
          <cell r="N537" t="str">
            <v>女</v>
          </cell>
        </row>
        <row r="538">
          <cell r="A538">
            <v>20327</v>
          </cell>
          <cell r="F538" t="str">
            <v>YEN,YI-LING</v>
          </cell>
          <cell r="N538" t="str">
            <v>女</v>
          </cell>
        </row>
        <row r="539">
          <cell r="A539">
            <v>20328</v>
          </cell>
          <cell r="F539" t="str">
            <v>Yu,Pei-hsuan</v>
          </cell>
          <cell r="N539" t="str">
            <v>女</v>
          </cell>
        </row>
        <row r="540">
          <cell r="A540">
            <v>20329</v>
          </cell>
          <cell r="F540">
            <v>0</v>
          </cell>
          <cell r="N540" t="str">
            <v>女</v>
          </cell>
        </row>
        <row r="541">
          <cell r="A541">
            <v>20330</v>
          </cell>
          <cell r="F541">
            <v>0</v>
          </cell>
          <cell r="N541" t="str">
            <v>女</v>
          </cell>
        </row>
        <row r="542">
          <cell r="A542">
            <v>20401</v>
          </cell>
          <cell r="F542" t="str">
            <v>WANG,SHI-HONG</v>
          </cell>
          <cell r="N542" t="str">
            <v>男</v>
          </cell>
        </row>
        <row r="543">
          <cell r="A543">
            <v>20402</v>
          </cell>
          <cell r="F543" t="str">
            <v>WU,BING-YE</v>
          </cell>
          <cell r="N543" t="str">
            <v>男</v>
          </cell>
        </row>
        <row r="544">
          <cell r="A544">
            <v>20403</v>
          </cell>
          <cell r="F544" t="str">
            <v>LEU,JIA-CHENG</v>
          </cell>
          <cell r="N544" t="str">
            <v>男</v>
          </cell>
        </row>
        <row r="545">
          <cell r="A545">
            <v>20404</v>
          </cell>
          <cell r="F545" t="str">
            <v>LI,CHUNG-YEN</v>
          </cell>
          <cell r="N545" t="str">
            <v>男</v>
          </cell>
        </row>
        <row r="546">
          <cell r="A546">
            <v>20405</v>
          </cell>
          <cell r="F546" t="str">
            <v>LIN,JIAN-YE</v>
          </cell>
          <cell r="N546" t="str">
            <v>男</v>
          </cell>
        </row>
        <row r="547">
          <cell r="A547">
            <v>20406</v>
          </cell>
          <cell r="F547" t="str">
            <v>JIANG,YI-YOU</v>
          </cell>
          <cell r="N547" t="str">
            <v>男</v>
          </cell>
        </row>
        <row r="548">
          <cell r="A548">
            <v>20407</v>
          </cell>
          <cell r="F548" t="str">
            <v>HSU, HAO-TZU</v>
          </cell>
          <cell r="N548" t="str">
            <v>男</v>
          </cell>
        </row>
        <row r="549">
          <cell r="A549">
            <v>20408</v>
          </cell>
          <cell r="F549" t="str">
            <v>LIAN,JIE-FU</v>
          </cell>
          <cell r="N549" t="str">
            <v>男</v>
          </cell>
        </row>
        <row r="550">
          <cell r="A550">
            <v>20409</v>
          </cell>
          <cell r="F550" t="str">
            <v>GUO,YA-RUEI</v>
          </cell>
          <cell r="N550" t="str">
            <v>男</v>
          </cell>
        </row>
        <row r="551">
          <cell r="A551">
            <v>20410</v>
          </cell>
          <cell r="F551">
            <v>0</v>
          </cell>
          <cell r="N551" t="str">
            <v>女</v>
          </cell>
        </row>
        <row r="552">
          <cell r="A552">
            <v>20411</v>
          </cell>
          <cell r="F552" t="str">
            <v>HUANG,GUAN-MING</v>
          </cell>
          <cell r="N552" t="str">
            <v>男</v>
          </cell>
        </row>
        <row r="553">
          <cell r="A553">
            <v>20412</v>
          </cell>
          <cell r="F553" t="str">
            <v>HUANG,BING-SIAN</v>
          </cell>
          <cell r="N553" t="str">
            <v>男</v>
          </cell>
        </row>
        <row r="554">
          <cell r="A554">
            <v>20413</v>
          </cell>
          <cell r="F554" t="str">
            <v>LIAO,BAI-XUN</v>
          </cell>
          <cell r="N554" t="str">
            <v>男</v>
          </cell>
        </row>
        <row r="555">
          <cell r="A555">
            <v>20414</v>
          </cell>
          <cell r="F555" t="str">
            <v>LIAO,ZE-KAI</v>
          </cell>
          <cell r="N555" t="str">
            <v>男</v>
          </cell>
        </row>
        <row r="556">
          <cell r="A556">
            <v>20415</v>
          </cell>
          <cell r="F556" t="str">
            <v>HSIEH MENG HUNG</v>
          </cell>
          <cell r="N556" t="str">
            <v>男</v>
          </cell>
        </row>
        <row r="557">
          <cell r="A557">
            <v>20416</v>
          </cell>
          <cell r="F557" t="str">
            <v>WANG,YUN-XUAN</v>
          </cell>
          <cell r="N557" t="str">
            <v>女</v>
          </cell>
        </row>
        <row r="558">
          <cell r="A558">
            <v>20417</v>
          </cell>
          <cell r="F558" t="str">
            <v>YU, PEI-XUAN</v>
          </cell>
          <cell r="N558" t="str">
            <v>女</v>
          </cell>
        </row>
        <row r="559">
          <cell r="A559">
            <v>20418</v>
          </cell>
          <cell r="F559" t="str">
            <v>WU,YU-QIAO</v>
          </cell>
          <cell r="N559" t="str">
            <v>女</v>
          </cell>
        </row>
        <row r="560">
          <cell r="A560">
            <v>20419</v>
          </cell>
          <cell r="F560" t="str">
            <v>WU,ZI-YI</v>
          </cell>
          <cell r="N560" t="str">
            <v>女</v>
          </cell>
        </row>
        <row r="561">
          <cell r="A561">
            <v>20420</v>
          </cell>
          <cell r="F561" t="str">
            <v>LI,CHEN-XUAN</v>
          </cell>
          <cell r="N561" t="str">
            <v>女</v>
          </cell>
        </row>
        <row r="562">
          <cell r="A562">
            <v>20421</v>
          </cell>
          <cell r="F562" t="str">
            <v>LIN,YI-QIN</v>
          </cell>
          <cell r="N562" t="str">
            <v>女</v>
          </cell>
        </row>
        <row r="563">
          <cell r="A563">
            <v>20422</v>
          </cell>
          <cell r="F563" t="str">
            <v>LIN,YAN-YI</v>
          </cell>
          <cell r="N563" t="str">
            <v>女</v>
          </cell>
        </row>
        <row r="564">
          <cell r="A564">
            <v>20423</v>
          </cell>
          <cell r="F564" t="str">
            <v>ZHANG,XIN-NING</v>
          </cell>
          <cell r="N564" t="str">
            <v>女</v>
          </cell>
        </row>
        <row r="565">
          <cell r="A565">
            <v>20424</v>
          </cell>
          <cell r="F565" t="str">
            <v>CHEN,PEI-HSIUAN</v>
          </cell>
          <cell r="N565" t="str">
            <v>女</v>
          </cell>
        </row>
        <row r="566">
          <cell r="A566">
            <v>20425</v>
          </cell>
          <cell r="F566" t="str">
            <v>HUANG,XUAN-RU</v>
          </cell>
          <cell r="N566" t="str">
            <v>女</v>
          </cell>
        </row>
        <row r="567">
          <cell r="A567">
            <v>20426</v>
          </cell>
          <cell r="F567" t="str">
            <v>YANG,TING-YA</v>
          </cell>
          <cell r="N567" t="str">
            <v>女</v>
          </cell>
        </row>
        <row r="568">
          <cell r="A568">
            <v>20427</v>
          </cell>
          <cell r="F568" t="str">
            <v>JHAO,YA-CIN</v>
          </cell>
          <cell r="N568" t="str">
            <v>女</v>
          </cell>
        </row>
        <row r="569">
          <cell r="A569">
            <v>20428</v>
          </cell>
          <cell r="F569" t="str">
            <v>ZHENG,CHENG-JUN</v>
          </cell>
          <cell r="N569" t="str">
            <v>女</v>
          </cell>
        </row>
        <row r="570">
          <cell r="A570">
            <v>20429</v>
          </cell>
          <cell r="F570" t="str">
            <v>YAN,MIAO-TING</v>
          </cell>
          <cell r="N570" t="str">
            <v>女</v>
          </cell>
        </row>
        <row r="571">
          <cell r="A571">
            <v>20430</v>
          </cell>
          <cell r="F571" t="str">
            <v>Cheng,Yu-chieh</v>
          </cell>
          <cell r="N571" t="str">
            <v>女</v>
          </cell>
        </row>
        <row r="572">
          <cell r="A572">
            <v>20501</v>
          </cell>
          <cell r="F572" t="str">
            <v>WANG,SHAO-YU</v>
          </cell>
          <cell r="N572" t="str">
            <v>男</v>
          </cell>
        </row>
        <row r="573">
          <cell r="A573">
            <v>20502</v>
          </cell>
          <cell r="F573" t="str">
            <v>HE,JUN-TENG</v>
          </cell>
          <cell r="N573" t="str">
            <v>男</v>
          </cell>
        </row>
        <row r="574">
          <cell r="A574">
            <v>20503</v>
          </cell>
          <cell r="F574" t="str">
            <v>ZHOU,DING-YAN</v>
          </cell>
          <cell r="N574" t="str">
            <v>男</v>
          </cell>
        </row>
        <row r="575">
          <cell r="A575">
            <v>20504</v>
          </cell>
          <cell r="F575" t="str">
            <v>LIN,YI-CHENG</v>
          </cell>
          <cell r="N575" t="str">
            <v>男</v>
          </cell>
        </row>
        <row r="576">
          <cell r="A576">
            <v>20505</v>
          </cell>
          <cell r="F576" t="str">
            <v>CHEN,JIAN-ZHI</v>
          </cell>
          <cell r="N576" t="str">
            <v>男</v>
          </cell>
        </row>
        <row r="577">
          <cell r="A577">
            <v>20506</v>
          </cell>
          <cell r="F577" t="str">
            <v>CHEN,CI-LIANG</v>
          </cell>
          <cell r="N577" t="str">
            <v>男</v>
          </cell>
        </row>
        <row r="578">
          <cell r="A578">
            <v>20507</v>
          </cell>
          <cell r="F578" t="str">
            <v>CHEN,YU-SHENG</v>
          </cell>
          <cell r="N578" t="str">
            <v>男</v>
          </cell>
        </row>
        <row r="579">
          <cell r="A579">
            <v>20508</v>
          </cell>
          <cell r="F579" t="str">
            <v>CHEN,JHEN-SIANG</v>
          </cell>
          <cell r="N579" t="str">
            <v>男</v>
          </cell>
        </row>
        <row r="580">
          <cell r="A580">
            <v>20509</v>
          </cell>
          <cell r="F580" t="str">
            <v>ZENG,YU-LIANG</v>
          </cell>
          <cell r="N580" t="str">
            <v>男</v>
          </cell>
        </row>
        <row r="581">
          <cell r="A581">
            <v>20510</v>
          </cell>
          <cell r="F581" t="str">
            <v>Chen,Yi-han</v>
          </cell>
          <cell r="N581" t="str">
            <v>男</v>
          </cell>
        </row>
        <row r="582">
          <cell r="A582">
            <v>20511</v>
          </cell>
          <cell r="F582" t="str">
            <v>YAN,TING-YU</v>
          </cell>
          <cell r="N582" t="str">
            <v>男</v>
          </cell>
        </row>
        <row r="583">
          <cell r="A583">
            <v>20512</v>
          </cell>
          <cell r="F583">
            <v>0</v>
          </cell>
          <cell r="N583" t="str">
            <v>女</v>
          </cell>
        </row>
        <row r="584">
          <cell r="A584">
            <v>20513</v>
          </cell>
          <cell r="F584" t="str">
            <v>SU,JIAN-MING</v>
          </cell>
          <cell r="N584" t="str">
            <v>男</v>
          </cell>
        </row>
        <row r="585">
          <cell r="A585">
            <v>20514</v>
          </cell>
          <cell r="F585" t="str">
            <v>DING,YU-SHAN</v>
          </cell>
          <cell r="N585" t="str">
            <v>女</v>
          </cell>
        </row>
        <row r="586">
          <cell r="A586">
            <v>20515</v>
          </cell>
          <cell r="F586" t="str">
            <v>WU,KUAN-TZU</v>
          </cell>
          <cell r="N586" t="str">
            <v>女</v>
          </cell>
        </row>
        <row r="587">
          <cell r="A587">
            <v>20516</v>
          </cell>
          <cell r="F587" t="str">
            <v>WU,ZI-HAN</v>
          </cell>
          <cell r="N587" t="str">
            <v>女</v>
          </cell>
        </row>
        <row r="588">
          <cell r="A588">
            <v>20517</v>
          </cell>
          <cell r="F588" t="str">
            <v>LI,WAN-CI</v>
          </cell>
          <cell r="N588" t="str">
            <v>女</v>
          </cell>
        </row>
        <row r="589">
          <cell r="A589">
            <v>20518</v>
          </cell>
          <cell r="F589" t="str">
            <v>SHEN,YI-CIAN</v>
          </cell>
          <cell r="N589" t="str">
            <v>女</v>
          </cell>
        </row>
        <row r="590">
          <cell r="A590">
            <v>20519</v>
          </cell>
          <cell r="F590" t="str">
            <v>SHEN,I-TING</v>
          </cell>
          <cell r="N590" t="str">
            <v>女</v>
          </cell>
        </row>
        <row r="591">
          <cell r="A591">
            <v>20520</v>
          </cell>
          <cell r="F591" t="str">
            <v>LIN,YU-CI</v>
          </cell>
          <cell r="N591" t="str">
            <v>女</v>
          </cell>
        </row>
        <row r="592">
          <cell r="A592">
            <v>20521</v>
          </cell>
          <cell r="F592" t="str">
            <v>YUAN,PIN-JING</v>
          </cell>
          <cell r="N592" t="str">
            <v>女</v>
          </cell>
        </row>
        <row r="593">
          <cell r="A593">
            <v>20522</v>
          </cell>
          <cell r="F593" t="str">
            <v>LIAN,ZI-XIU</v>
          </cell>
          <cell r="N593" t="str">
            <v>女</v>
          </cell>
        </row>
        <row r="594">
          <cell r="A594">
            <v>20523</v>
          </cell>
          <cell r="F594" t="str">
            <v>CHEN,YOU-NING</v>
          </cell>
          <cell r="N594" t="str">
            <v>女</v>
          </cell>
        </row>
        <row r="595">
          <cell r="A595">
            <v>20524</v>
          </cell>
          <cell r="F595" t="str">
            <v>CHEN,ZHI-LIN</v>
          </cell>
          <cell r="N595" t="str">
            <v>女</v>
          </cell>
        </row>
        <row r="596">
          <cell r="A596">
            <v>20525</v>
          </cell>
          <cell r="F596" t="str">
            <v>CHEN,MEI-YUE</v>
          </cell>
          <cell r="N596" t="str">
            <v>女</v>
          </cell>
        </row>
        <row r="597">
          <cell r="A597">
            <v>20526</v>
          </cell>
          <cell r="F597" t="str">
            <v>LIOU,WUN-LING</v>
          </cell>
          <cell r="N597" t="str">
            <v>女</v>
          </cell>
        </row>
        <row r="598">
          <cell r="A598">
            <v>20527</v>
          </cell>
          <cell r="F598" t="str">
            <v>ZHENG,JIA-YU</v>
          </cell>
          <cell r="N598" t="str">
            <v>女</v>
          </cell>
        </row>
        <row r="599">
          <cell r="A599">
            <v>20528</v>
          </cell>
          <cell r="F599" t="str">
            <v>Shih,Hsiang-chi</v>
          </cell>
          <cell r="N599" t="str">
            <v>女</v>
          </cell>
        </row>
        <row r="600">
          <cell r="A600">
            <v>20529</v>
          </cell>
          <cell r="F600">
            <v>0</v>
          </cell>
          <cell r="N600" t="str">
            <v>女</v>
          </cell>
        </row>
        <row r="601">
          <cell r="A601">
            <v>20530</v>
          </cell>
          <cell r="F601">
            <v>0</v>
          </cell>
          <cell r="N601" t="str">
            <v>女</v>
          </cell>
        </row>
        <row r="602">
          <cell r="A602">
            <v>20601</v>
          </cell>
          <cell r="F602" t="str">
            <v>Yang,Cheng-En</v>
          </cell>
          <cell r="N602" t="str">
            <v>男</v>
          </cell>
        </row>
        <row r="603">
          <cell r="A603">
            <v>20602</v>
          </cell>
          <cell r="F603" t="str">
            <v>WANG,MAO-YUN</v>
          </cell>
          <cell r="N603" t="str">
            <v>男</v>
          </cell>
        </row>
        <row r="604">
          <cell r="A604">
            <v>20603</v>
          </cell>
          <cell r="F604" t="str">
            <v>HE,YAN-RU</v>
          </cell>
          <cell r="N604" t="str">
            <v>男</v>
          </cell>
        </row>
        <row r="605">
          <cell r="A605">
            <v>20604</v>
          </cell>
          <cell r="F605" t="str">
            <v>TU,YU-SIAN</v>
          </cell>
          <cell r="N605" t="str">
            <v>男</v>
          </cell>
        </row>
        <row r="606">
          <cell r="A606">
            <v>20605</v>
          </cell>
          <cell r="F606" t="str">
            <v>SHEN,YU-CHEN</v>
          </cell>
          <cell r="N606" t="str">
            <v>男</v>
          </cell>
        </row>
        <row r="607">
          <cell r="A607">
            <v>20606</v>
          </cell>
          <cell r="F607" t="str">
            <v>QIU,QI-FENG</v>
          </cell>
          <cell r="N607" t="str">
            <v>男</v>
          </cell>
        </row>
        <row r="608">
          <cell r="A608">
            <v>20607</v>
          </cell>
          <cell r="F608" t="str">
            <v>HSU,YI-HUA</v>
          </cell>
          <cell r="N608" t="str">
            <v>男</v>
          </cell>
        </row>
        <row r="609">
          <cell r="A609">
            <v>20608</v>
          </cell>
          <cell r="F609" t="str">
            <v>CHEN,GUAN-WEI</v>
          </cell>
          <cell r="N609" t="str">
            <v>男</v>
          </cell>
        </row>
        <row r="610">
          <cell r="A610">
            <v>20609</v>
          </cell>
          <cell r="F610" t="str">
            <v>SHE,YU-XUAN</v>
          </cell>
          <cell r="N610" t="str">
            <v>男</v>
          </cell>
        </row>
        <row r="611">
          <cell r="A611">
            <v>20610</v>
          </cell>
          <cell r="F611" t="str">
            <v>LIAO,YU-PING</v>
          </cell>
          <cell r="N611" t="str">
            <v>男</v>
          </cell>
        </row>
        <row r="612">
          <cell r="A612">
            <v>20611</v>
          </cell>
          <cell r="F612" t="str">
            <v>CHAI,TZU-CHI</v>
          </cell>
          <cell r="N612" t="str">
            <v>男</v>
          </cell>
        </row>
        <row r="613">
          <cell r="A613">
            <v>20612</v>
          </cell>
          <cell r="F613" t="str">
            <v>YAN,YI-CHEN</v>
          </cell>
          <cell r="N613" t="str">
            <v>男</v>
          </cell>
        </row>
        <row r="614">
          <cell r="A614">
            <v>20613</v>
          </cell>
          <cell r="F614" t="str">
            <v>YAN,CHEN-YU</v>
          </cell>
          <cell r="N614" t="str">
            <v>男</v>
          </cell>
        </row>
        <row r="615">
          <cell r="A615">
            <v>20614</v>
          </cell>
          <cell r="F615" t="str">
            <v>SU,TING-YOU</v>
          </cell>
          <cell r="N615" t="str">
            <v>男</v>
          </cell>
        </row>
        <row r="616">
          <cell r="A616">
            <v>20615</v>
          </cell>
          <cell r="F616" t="str">
            <v>SU,XU-HAO</v>
          </cell>
          <cell r="N616" t="str">
            <v>男</v>
          </cell>
        </row>
        <row r="617">
          <cell r="A617">
            <v>20616</v>
          </cell>
          <cell r="F617" t="str">
            <v>CHIANG,YI-ZIH</v>
          </cell>
          <cell r="N617" t="str">
            <v>女</v>
          </cell>
        </row>
        <row r="618">
          <cell r="A618">
            <v>20617</v>
          </cell>
          <cell r="F618" t="str">
            <v>SYU,WEI-CIAN</v>
          </cell>
          <cell r="N618" t="str">
            <v>女</v>
          </cell>
        </row>
        <row r="619">
          <cell r="A619">
            <v>20618</v>
          </cell>
          <cell r="F619" t="str">
            <v>WENG,WAN-JING</v>
          </cell>
          <cell r="N619" t="str">
            <v>女</v>
          </cell>
        </row>
        <row r="620">
          <cell r="A620">
            <v>20619</v>
          </cell>
          <cell r="F620" t="str">
            <v>ZHUANG,CHUN-YI</v>
          </cell>
          <cell r="N620" t="str">
            <v>女</v>
          </cell>
        </row>
        <row r="621">
          <cell r="A621">
            <v>20620</v>
          </cell>
          <cell r="F621" t="str">
            <v>ZHUANG,YONG-QI</v>
          </cell>
          <cell r="N621" t="str">
            <v>女</v>
          </cell>
        </row>
        <row r="622">
          <cell r="A622">
            <v>20621</v>
          </cell>
          <cell r="F622" t="str">
            <v>CHEN,PEI-YING</v>
          </cell>
          <cell r="N622" t="str">
            <v>女</v>
          </cell>
        </row>
        <row r="623">
          <cell r="A623">
            <v>20622</v>
          </cell>
          <cell r="F623" t="str">
            <v>CHEN,MIN-XUAN</v>
          </cell>
          <cell r="N623" t="str">
            <v>女</v>
          </cell>
        </row>
        <row r="624">
          <cell r="A624">
            <v>20623</v>
          </cell>
          <cell r="F624" t="str">
            <v>CHEN,PEI-YU</v>
          </cell>
          <cell r="N624" t="str">
            <v>女</v>
          </cell>
        </row>
        <row r="625">
          <cell r="A625">
            <v>20624</v>
          </cell>
          <cell r="F625" t="str">
            <v>CHEN,JING-XUAN</v>
          </cell>
          <cell r="N625" t="str">
            <v>女</v>
          </cell>
        </row>
        <row r="626">
          <cell r="A626">
            <v>20625</v>
          </cell>
          <cell r="F626" t="str">
            <v>LIU,YU-CAI</v>
          </cell>
          <cell r="N626" t="str">
            <v>女</v>
          </cell>
        </row>
        <row r="627">
          <cell r="A627">
            <v>20626</v>
          </cell>
          <cell r="F627" t="str">
            <v>TSAI,TSAI-NI</v>
          </cell>
          <cell r="N627" t="str">
            <v>女</v>
          </cell>
        </row>
        <row r="628">
          <cell r="A628">
            <v>20627</v>
          </cell>
          <cell r="F628" t="str">
            <v>XIAO,PEI-CI</v>
          </cell>
          <cell r="N628" t="str">
            <v>女</v>
          </cell>
        </row>
        <row r="629">
          <cell r="A629">
            <v>20628</v>
          </cell>
          <cell r="F629" t="str">
            <v>TAN,SHI-YING</v>
          </cell>
          <cell r="N629" t="str">
            <v>女</v>
          </cell>
        </row>
        <row r="630">
          <cell r="A630">
            <v>20629</v>
          </cell>
          <cell r="F630" t="str">
            <v>SU,YU-QING</v>
          </cell>
          <cell r="N630" t="str">
            <v>女</v>
          </cell>
        </row>
        <row r="631">
          <cell r="A631">
            <v>20630</v>
          </cell>
          <cell r="F631">
            <v>0</v>
          </cell>
          <cell r="N631" t="str">
            <v>女</v>
          </cell>
        </row>
        <row r="632">
          <cell r="A632">
            <v>20701</v>
          </cell>
          <cell r="F632" t="str">
            <v>TIAN,LUO-QI</v>
          </cell>
          <cell r="N632" t="str">
            <v>男</v>
          </cell>
        </row>
        <row r="633">
          <cell r="A633">
            <v>20702</v>
          </cell>
          <cell r="F633" t="str">
            <v>WU,XIN-HONG</v>
          </cell>
          <cell r="N633" t="str">
            <v>男</v>
          </cell>
        </row>
        <row r="634">
          <cell r="A634">
            <v>20703</v>
          </cell>
          <cell r="F634" t="str">
            <v>SHEN,YOU-CHENG</v>
          </cell>
          <cell r="N634" t="str">
            <v>男</v>
          </cell>
        </row>
        <row r="635">
          <cell r="A635">
            <v>20704</v>
          </cell>
          <cell r="F635" t="str">
            <v>ZHOU,FU-LONG</v>
          </cell>
          <cell r="N635" t="str">
            <v>男</v>
          </cell>
        </row>
        <row r="636">
          <cell r="A636">
            <v>20705</v>
          </cell>
          <cell r="F636" t="str">
            <v>ZHOU,YU-QIAN</v>
          </cell>
          <cell r="N636" t="str">
            <v>男</v>
          </cell>
        </row>
        <row r="637">
          <cell r="A637">
            <v>20706</v>
          </cell>
          <cell r="F637" t="str">
            <v>CHANG,PO-JEN</v>
          </cell>
          <cell r="N637" t="str">
            <v>男</v>
          </cell>
        </row>
        <row r="638">
          <cell r="A638">
            <v>20707</v>
          </cell>
          <cell r="F638" t="str">
            <v>ZHUANG, EN-YU</v>
          </cell>
          <cell r="N638" t="str">
            <v>男</v>
          </cell>
        </row>
        <row r="639">
          <cell r="A639">
            <v>20708</v>
          </cell>
          <cell r="F639" t="str">
            <v>HU,KAI-SHENG</v>
          </cell>
          <cell r="N639" t="str">
            <v>男</v>
          </cell>
        </row>
        <row r="640">
          <cell r="A640">
            <v>20709</v>
          </cell>
          <cell r="F640" t="str">
            <v>CHEN,WEI-FAN</v>
          </cell>
          <cell r="N640" t="str">
            <v>男</v>
          </cell>
        </row>
        <row r="641">
          <cell r="A641">
            <v>20710</v>
          </cell>
          <cell r="F641" t="str">
            <v>SHE,CHEN-JIE</v>
          </cell>
          <cell r="N641" t="str">
            <v>男</v>
          </cell>
        </row>
        <row r="642">
          <cell r="A642">
            <v>20711</v>
          </cell>
          <cell r="F642" t="str">
            <v>LIU,PIN-YUE</v>
          </cell>
          <cell r="N642" t="str">
            <v>男</v>
          </cell>
        </row>
        <row r="643">
          <cell r="A643">
            <v>20712</v>
          </cell>
          <cell r="F643" t="str">
            <v>LIU,TING-YU</v>
          </cell>
          <cell r="N643" t="str">
            <v>男</v>
          </cell>
        </row>
        <row r="644">
          <cell r="A644">
            <v>20713</v>
          </cell>
          <cell r="F644" t="str">
            <v>TSAI,CHIA-HO</v>
          </cell>
          <cell r="N644" t="str">
            <v>男</v>
          </cell>
        </row>
        <row r="645">
          <cell r="A645">
            <v>20714</v>
          </cell>
          <cell r="F645" t="str">
            <v>CAI,JUN-RUI</v>
          </cell>
          <cell r="N645" t="str">
            <v>男</v>
          </cell>
        </row>
        <row r="646">
          <cell r="A646">
            <v>20715</v>
          </cell>
          <cell r="F646" t="str">
            <v>XIAO,BO-ZHENG</v>
          </cell>
          <cell r="N646" t="str">
            <v>男</v>
          </cell>
        </row>
        <row r="647">
          <cell r="A647">
            <v>20716</v>
          </cell>
          <cell r="F647" t="str">
            <v>Wang,Chih-Yun</v>
          </cell>
          <cell r="N647" t="str">
            <v>女</v>
          </cell>
        </row>
        <row r="648">
          <cell r="A648">
            <v>20717</v>
          </cell>
          <cell r="F648" t="str">
            <v>LI,YI-ZHEN</v>
          </cell>
          <cell r="N648" t="str">
            <v>女</v>
          </cell>
        </row>
        <row r="649">
          <cell r="A649">
            <v>20718</v>
          </cell>
          <cell r="F649" t="str">
            <v>HONG,JIA-XUAN</v>
          </cell>
          <cell r="N649" t="str">
            <v>女</v>
          </cell>
        </row>
        <row r="650">
          <cell r="A650">
            <v>20719</v>
          </cell>
          <cell r="F650">
            <v>0</v>
          </cell>
          <cell r="N650" t="str">
            <v>女</v>
          </cell>
        </row>
        <row r="651">
          <cell r="A651">
            <v>20720</v>
          </cell>
          <cell r="F651" t="str">
            <v>HSU,JUI-CHEN</v>
          </cell>
          <cell r="N651" t="str">
            <v>女</v>
          </cell>
        </row>
        <row r="652">
          <cell r="A652">
            <v>20721</v>
          </cell>
          <cell r="F652" t="str">
            <v>LIAN,YU-JING</v>
          </cell>
          <cell r="N652" t="str">
            <v>女</v>
          </cell>
        </row>
        <row r="653">
          <cell r="A653">
            <v>20722</v>
          </cell>
          <cell r="F653" t="str">
            <v>CHEN,YI-TING</v>
          </cell>
          <cell r="N653" t="str">
            <v>女</v>
          </cell>
        </row>
        <row r="654">
          <cell r="A654">
            <v>20723</v>
          </cell>
          <cell r="F654" t="str">
            <v>ZENG,PEI-TING</v>
          </cell>
          <cell r="N654" t="str">
            <v>女</v>
          </cell>
        </row>
        <row r="655">
          <cell r="A655">
            <v>20724</v>
          </cell>
          <cell r="F655" t="str">
            <v>LIU,ZI-LING</v>
          </cell>
          <cell r="N655" t="str">
            <v>女</v>
          </cell>
        </row>
        <row r="656">
          <cell r="A656">
            <v>20725</v>
          </cell>
          <cell r="F656" t="str">
            <v>LIU,YU-WEN</v>
          </cell>
          <cell r="N656" t="str">
            <v>女</v>
          </cell>
        </row>
        <row r="657">
          <cell r="A657">
            <v>20726</v>
          </cell>
          <cell r="F657" t="str">
            <v>CAI,CHENG-RONG</v>
          </cell>
          <cell r="N657" t="str">
            <v>女</v>
          </cell>
        </row>
        <row r="658">
          <cell r="A658">
            <v>20727</v>
          </cell>
          <cell r="F658" t="str">
            <v>CAI,PIN-XUAN</v>
          </cell>
          <cell r="N658" t="str">
            <v>女</v>
          </cell>
        </row>
        <row r="659">
          <cell r="A659">
            <v>20728</v>
          </cell>
          <cell r="F659" t="str">
            <v>YAN,LING-QIN</v>
          </cell>
          <cell r="N659" t="str">
            <v>女</v>
          </cell>
        </row>
        <row r="660">
          <cell r="A660">
            <v>20729</v>
          </cell>
          <cell r="F660" t="str">
            <v>WEI,YUN-YAN</v>
          </cell>
          <cell r="N660" t="str">
            <v>女</v>
          </cell>
        </row>
        <row r="661">
          <cell r="A661">
            <v>20730</v>
          </cell>
          <cell r="F661" t="str">
            <v>Lung,Pei-tsung</v>
          </cell>
          <cell r="N661" t="str">
            <v>男</v>
          </cell>
        </row>
        <row r="662">
          <cell r="A662">
            <v>20801</v>
          </cell>
          <cell r="F662" t="str">
            <v>WANG,YOU-SHENG</v>
          </cell>
          <cell r="N662" t="str">
            <v>男</v>
          </cell>
        </row>
        <row r="663">
          <cell r="A663">
            <v>20802</v>
          </cell>
          <cell r="F663" t="str">
            <v>WANG,YAN-FU</v>
          </cell>
          <cell r="N663" t="str">
            <v>男</v>
          </cell>
        </row>
        <row r="664">
          <cell r="A664">
            <v>20803</v>
          </cell>
          <cell r="F664" t="str">
            <v>WANG,JING-YAN</v>
          </cell>
          <cell r="N664" t="str">
            <v>男</v>
          </cell>
        </row>
        <row r="665">
          <cell r="A665">
            <v>20804</v>
          </cell>
          <cell r="F665" t="str">
            <v>TU,LI-CHENG</v>
          </cell>
          <cell r="N665" t="str">
            <v>男</v>
          </cell>
        </row>
        <row r="666">
          <cell r="A666">
            <v>20805</v>
          </cell>
          <cell r="F666" t="str">
            <v>LIN,CHI-CHUN</v>
          </cell>
          <cell r="N666" t="str">
            <v>男</v>
          </cell>
        </row>
        <row r="667">
          <cell r="A667">
            <v>20806</v>
          </cell>
          <cell r="F667" t="str">
            <v>HOU,JIAN-YUN</v>
          </cell>
          <cell r="N667" t="str">
            <v>男</v>
          </cell>
        </row>
        <row r="668">
          <cell r="A668">
            <v>20807</v>
          </cell>
          <cell r="F668" t="str">
            <v>HONG,RUI-FU</v>
          </cell>
          <cell r="N668" t="str">
            <v>男</v>
          </cell>
        </row>
        <row r="669">
          <cell r="A669">
            <v>20808</v>
          </cell>
          <cell r="F669" t="str">
            <v>KAO,HUNG-YU</v>
          </cell>
          <cell r="N669" t="str">
            <v>男</v>
          </cell>
        </row>
        <row r="670">
          <cell r="A670">
            <v>20809</v>
          </cell>
          <cell r="F670" t="str">
            <v>CAO,WEN-ZHONG</v>
          </cell>
          <cell r="N670" t="str">
            <v>男</v>
          </cell>
        </row>
        <row r="671">
          <cell r="A671">
            <v>20810</v>
          </cell>
          <cell r="F671" t="str">
            <v>HU,YOU-LIN</v>
          </cell>
          <cell r="N671" t="str">
            <v>男</v>
          </cell>
        </row>
        <row r="672">
          <cell r="A672">
            <v>20811</v>
          </cell>
          <cell r="F672" t="str">
            <v>GUO,DONG-YING</v>
          </cell>
          <cell r="N672" t="str">
            <v>男</v>
          </cell>
        </row>
        <row r="673">
          <cell r="A673">
            <v>20812</v>
          </cell>
          <cell r="F673" t="str">
            <v>HUANG,PIN-WEN</v>
          </cell>
          <cell r="N673" t="str">
            <v>男</v>
          </cell>
        </row>
        <row r="674">
          <cell r="A674">
            <v>20813</v>
          </cell>
          <cell r="F674" t="str">
            <v>YANG,SHENG-HONG</v>
          </cell>
          <cell r="N674" t="str">
            <v>男</v>
          </cell>
        </row>
        <row r="675">
          <cell r="A675">
            <v>20814</v>
          </cell>
          <cell r="F675" t="str">
            <v>LIU,CHUNG-HAN</v>
          </cell>
          <cell r="N675" t="str">
            <v>男</v>
          </cell>
        </row>
        <row r="676">
          <cell r="A676">
            <v>20815</v>
          </cell>
          <cell r="F676" t="str">
            <v>WANG,YAN-CHUN</v>
          </cell>
          <cell r="N676" t="str">
            <v>女</v>
          </cell>
        </row>
        <row r="677">
          <cell r="A677">
            <v>20816</v>
          </cell>
          <cell r="F677" t="str">
            <v>WANG,LI-YUAN</v>
          </cell>
          <cell r="N677" t="str">
            <v>女</v>
          </cell>
        </row>
        <row r="678">
          <cell r="A678">
            <v>20817</v>
          </cell>
          <cell r="F678" t="str">
            <v>WU,CHANG-TING</v>
          </cell>
          <cell r="N678" t="str">
            <v>女</v>
          </cell>
        </row>
        <row r="679">
          <cell r="A679">
            <v>20818</v>
          </cell>
          <cell r="F679" t="str">
            <v>WU,JIA-YI</v>
          </cell>
          <cell r="N679" t="str">
            <v>女</v>
          </cell>
        </row>
        <row r="680">
          <cell r="A680">
            <v>20819</v>
          </cell>
          <cell r="F680" t="str">
            <v>LI,SI-YU</v>
          </cell>
          <cell r="N680" t="str">
            <v>女</v>
          </cell>
        </row>
        <row r="681">
          <cell r="A681">
            <v>20820</v>
          </cell>
          <cell r="F681" t="str">
            <v>LIN,SIN-YU</v>
          </cell>
          <cell r="N681" t="str">
            <v>女</v>
          </cell>
        </row>
        <row r="682">
          <cell r="A682">
            <v>20821</v>
          </cell>
          <cell r="F682" t="str">
            <v>LIN,PEI-HAN</v>
          </cell>
          <cell r="N682" t="str">
            <v>女</v>
          </cell>
        </row>
        <row r="683">
          <cell r="A683">
            <v>20822</v>
          </cell>
          <cell r="F683" t="str">
            <v>ZHANG,KAI-XIN</v>
          </cell>
          <cell r="N683" t="str">
            <v>女</v>
          </cell>
        </row>
        <row r="684">
          <cell r="A684">
            <v>20823</v>
          </cell>
          <cell r="F684" t="str">
            <v>ZHANG,QIAO-YA</v>
          </cell>
          <cell r="N684" t="str">
            <v>女</v>
          </cell>
        </row>
        <row r="685">
          <cell r="A685">
            <v>20824</v>
          </cell>
          <cell r="F685" t="str">
            <v>ZHANG,XUN-YU</v>
          </cell>
          <cell r="N685" t="str">
            <v>女</v>
          </cell>
        </row>
        <row r="686">
          <cell r="A686">
            <v>20825</v>
          </cell>
          <cell r="F686" t="str">
            <v>HUANG,XUAN-YING</v>
          </cell>
          <cell r="N686" t="str">
            <v>女</v>
          </cell>
        </row>
        <row r="687">
          <cell r="A687">
            <v>20826</v>
          </cell>
          <cell r="F687" t="str">
            <v>TSAI,YEN-CHEN</v>
          </cell>
          <cell r="N687" t="str">
            <v>女</v>
          </cell>
        </row>
        <row r="688">
          <cell r="A688">
            <v>20827</v>
          </cell>
          <cell r="F688" t="str">
            <v>LU,PEI-CHEN</v>
          </cell>
          <cell r="N688" t="str">
            <v>女</v>
          </cell>
        </row>
        <row r="689">
          <cell r="A689">
            <v>20828</v>
          </cell>
          <cell r="F689" t="str">
            <v>Sun,Ling-en</v>
          </cell>
          <cell r="N689" t="str">
            <v>女</v>
          </cell>
        </row>
        <row r="690">
          <cell r="A690">
            <v>20829</v>
          </cell>
          <cell r="F690">
            <v>0</v>
          </cell>
          <cell r="N690" t="str">
            <v>女</v>
          </cell>
        </row>
        <row r="691">
          <cell r="A691">
            <v>20830</v>
          </cell>
          <cell r="F691">
            <v>0</v>
          </cell>
          <cell r="N691" t="str">
            <v>女</v>
          </cell>
        </row>
        <row r="692">
          <cell r="A692">
            <v>20901</v>
          </cell>
          <cell r="F692" t="str">
            <v>WANG,EN-YOU</v>
          </cell>
          <cell r="N692" t="str">
            <v>男</v>
          </cell>
        </row>
        <row r="693">
          <cell r="A693">
            <v>20902</v>
          </cell>
          <cell r="F693" t="str">
            <v>WANG,XIU-YUAN</v>
          </cell>
          <cell r="N693" t="str">
            <v>男</v>
          </cell>
        </row>
        <row r="694">
          <cell r="A694">
            <v>20903</v>
          </cell>
          <cell r="F694" t="str">
            <v>LIN,YU-AN</v>
          </cell>
          <cell r="N694" t="str">
            <v>男</v>
          </cell>
        </row>
        <row r="695">
          <cell r="A695">
            <v>20904</v>
          </cell>
          <cell r="F695" t="str">
            <v>HU,HONG-YAN</v>
          </cell>
          <cell r="N695" t="str">
            <v>男</v>
          </cell>
        </row>
        <row r="696">
          <cell r="A696">
            <v>20905</v>
          </cell>
          <cell r="F696" t="str">
            <v>HU,YU-WEI</v>
          </cell>
          <cell r="N696" t="str">
            <v>男</v>
          </cell>
        </row>
        <row r="697">
          <cell r="A697">
            <v>20906</v>
          </cell>
          <cell r="F697" t="str">
            <v>GUO,FENG-WEI</v>
          </cell>
          <cell r="N697" t="str">
            <v>男</v>
          </cell>
        </row>
        <row r="698">
          <cell r="A698">
            <v>20907</v>
          </cell>
          <cell r="F698" t="str">
            <v>CHEN,YU-HSUAN</v>
          </cell>
          <cell r="N698" t="str">
            <v>男</v>
          </cell>
        </row>
        <row r="699">
          <cell r="A699">
            <v>20908</v>
          </cell>
          <cell r="F699" t="str">
            <v>CHEN,PEI-LI</v>
          </cell>
          <cell r="N699" t="str">
            <v>男</v>
          </cell>
        </row>
        <row r="700">
          <cell r="A700">
            <v>20909</v>
          </cell>
          <cell r="F700" t="str">
            <v>CHEN, HUNG-HSUN</v>
          </cell>
          <cell r="N700" t="str">
            <v>男</v>
          </cell>
        </row>
        <row r="701">
          <cell r="A701">
            <v>20910</v>
          </cell>
          <cell r="F701" t="str">
            <v>ZHENG,DING-LUN</v>
          </cell>
          <cell r="N701" t="str">
            <v>男</v>
          </cell>
        </row>
        <row r="702">
          <cell r="A702">
            <v>20911</v>
          </cell>
          <cell r="F702" t="str">
            <v>XIAO,SHENG-YUAN</v>
          </cell>
          <cell r="N702" t="str">
            <v>男</v>
          </cell>
        </row>
        <row r="703">
          <cell r="A703">
            <v>20912</v>
          </cell>
          <cell r="F703" t="str">
            <v>XIAO,QI-HONG</v>
          </cell>
          <cell r="N703" t="str">
            <v>男</v>
          </cell>
        </row>
        <row r="704">
          <cell r="A704">
            <v>20913</v>
          </cell>
          <cell r="F704" t="str">
            <v>SU,KUN-BAO</v>
          </cell>
          <cell r="N704" t="str">
            <v>男</v>
          </cell>
        </row>
        <row r="705">
          <cell r="A705">
            <v>20914</v>
          </cell>
          <cell r="F705" t="str">
            <v>SU,YAN-JIA</v>
          </cell>
          <cell r="N705" t="str">
            <v>男</v>
          </cell>
        </row>
        <row r="706">
          <cell r="A706">
            <v>20915</v>
          </cell>
          <cell r="F706" t="str">
            <v>ZHOU,JIA-YI</v>
          </cell>
          <cell r="N706" t="str">
            <v>女</v>
          </cell>
        </row>
        <row r="707">
          <cell r="A707">
            <v>20916</v>
          </cell>
          <cell r="F707" t="str">
            <v>WANG, JING-YA</v>
          </cell>
          <cell r="N707" t="str">
            <v>女</v>
          </cell>
        </row>
        <row r="708">
          <cell r="A708">
            <v>20917</v>
          </cell>
          <cell r="F708" t="str">
            <v>LI,XIN-NI</v>
          </cell>
          <cell r="N708" t="str">
            <v>女</v>
          </cell>
        </row>
        <row r="709">
          <cell r="A709">
            <v>20918</v>
          </cell>
          <cell r="F709" t="str">
            <v>SHEN,YI-HUI</v>
          </cell>
          <cell r="N709" t="str">
            <v>女</v>
          </cell>
        </row>
        <row r="710">
          <cell r="A710">
            <v>20919</v>
          </cell>
          <cell r="F710">
            <v>0</v>
          </cell>
          <cell r="N710" t="str">
            <v>女</v>
          </cell>
        </row>
        <row r="711">
          <cell r="A711">
            <v>20920</v>
          </cell>
          <cell r="F711" t="str">
            <v>HUNG,CHIN-SHIH</v>
          </cell>
          <cell r="N711" t="str">
            <v>女</v>
          </cell>
        </row>
        <row r="712">
          <cell r="A712">
            <v>20921</v>
          </cell>
          <cell r="F712" t="str">
            <v>SYU,WEI-JIE</v>
          </cell>
          <cell r="N712" t="str">
            <v>女</v>
          </cell>
        </row>
        <row r="713">
          <cell r="A713">
            <v>20922</v>
          </cell>
          <cell r="F713" t="str">
            <v>GAO,PEI-YU</v>
          </cell>
          <cell r="N713" t="str">
            <v>女</v>
          </cell>
        </row>
        <row r="714">
          <cell r="A714">
            <v>20923</v>
          </cell>
          <cell r="F714" t="str">
            <v>LIANG,WEI-ZHEN</v>
          </cell>
          <cell r="N714" t="str">
            <v>女</v>
          </cell>
        </row>
        <row r="715">
          <cell r="A715">
            <v>20924</v>
          </cell>
          <cell r="F715" t="str">
            <v>HU,WAN-NING</v>
          </cell>
          <cell r="N715" t="str">
            <v>女</v>
          </cell>
        </row>
        <row r="716">
          <cell r="A716">
            <v>20925</v>
          </cell>
          <cell r="F716" t="str">
            <v>KUO,HSIN-YU</v>
          </cell>
          <cell r="N716" t="str">
            <v>女</v>
          </cell>
        </row>
        <row r="717">
          <cell r="A717">
            <v>20926</v>
          </cell>
          <cell r="F717" t="str">
            <v>CHEN,YUN-TING</v>
          </cell>
          <cell r="N717" t="str">
            <v>女</v>
          </cell>
        </row>
        <row r="718">
          <cell r="A718">
            <v>20927</v>
          </cell>
          <cell r="F718" t="str">
            <v>CAI,YUN-PEI</v>
          </cell>
          <cell r="N718" t="str">
            <v>女</v>
          </cell>
        </row>
        <row r="719">
          <cell r="A719">
            <v>20928</v>
          </cell>
          <cell r="F719" t="str">
            <v>XIE,YI-XIN</v>
          </cell>
          <cell r="N719" t="str">
            <v>女</v>
          </cell>
        </row>
        <row r="720">
          <cell r="A720">
            <v>20929</v>
          </cell>
          <cell r="F720" t="str">
            <v>Yang,Cheng-yu</v>
          </cell>
          <cell r="N720" t="str">
            <v>男</v>
          </cell>
        </row>
        <row r="721">
          <cell r="A721">
            <v>20930</v>
          </cell>
          <cell r="F721">
            <v>0</v>
          </cell>
          <cell r="N721" t="str">
            <v>女</v>
          </cell>
        </row>
        <row r="722">
          <cell r="A722">
            <v>21001</v>
          </cell>
          <cell r="F722" t="str">
            <v>WANG,WEI-CHENG</v>
          </cell>
          <cell r="N722" t="str">
            <v>男</v>
          </cell>
        </row>
        <row r="723">
          <cell r="A723">
            <v>21002</v>
          </cell>
          <cell r="F723" t="str">
            <v>WU,YOU-SYUAN</v>
          </cell>
          <cell r="N723" t="str">
            <v>男</v>
          </cell>
        </row>
        <row r="724">
          <cell r="A724">
            <v>21003</v>
          </cell>
          <cell r="F724" t="str">
            <v>LEE,JIAN-WEI</v>
          </cell>
          <cell r="N724" t="str">
            <v>男</v>
          </cell>
        </row>
        <row r="725">
          <cell r="A725">
            <v>21004</v>
          </cell>
          <cell r="F725" t="str">
            <v>LI,ZHAO-XIAN</v>
          </cell>
          <cell r="N725" t="str">
            <v>男</v>
          </cell>
        </row>
        <row r="726">
          <cell r="A726">
            <v>21005</v>
          </cell>
          <cell r="F726" t="str">
            <v>RUAN,POU-CHENG</v>
          </cell>
          <cell r="N726" t="str">
            <v>男</v>
          </cell>
        </row>
        <row r="727">
          <cell r="A727">
            <v>21006</v>
          </cell>
          <cell r="F727" t="str">
            <v>CHOU,PIN-YI</v>
          </cell>
          <cell r="N727" t="str">
            <v>男</v>
          </cell>
        </row>
        <row r="728">
          <cell r="A728">
            <v>21007</v>
          </cell>
          <cell r="F728" t="str">
            <v>CHOU,PO-YU</v>
          </cell>
          <cell r="N728" t="str">
            <v>男</v>
          </cell>
        </row>
        <row r="729">
          <cell r="A729">
            <v>21008</v>
          </cell>
          <cell r="F729" t="str">
            <v>CHEN,YU-YU</v>
          </cell>
          <cell r="N729" t="str">
            <v>男</v>
          </cell>
        </row>
        <row r="730">
          <cell r="A730">
            <v>21009</v>
          </cell>
          <cell r="F730" t="str">
            <v>TSENG,I-HAO</v>
          </cell>
          <cell r="N730" t="str">
            <v>男</v>
          </cell>
        </row>
        <row r="731">
          <cell r="A731">
            <v>21010</v>
          </cell>
          <cell r="F731" t="str">
            <v>HUANG,CHEN-YU</v>
          </cell>
          <cell r="N731" t="str">
            <v>男</v>
          </cell>
        </row>
        <row r="732">
          <cell r="A732">
            <v>21011</v>
          </cell>
          <cell r="F732" t="str">
            <v>HUANG,TENG-WEI</v>
          </cell>
          <cell r="N732" t="str">
            <v>男</v>
          </cell>
        </row>
        <row r="733">
          <cell r="A733">
            <v>21012</v>
          </cell>
          <cell r="F733" t="str">
            <v>CAI,JIA-RUI</v>
          </cell>
          <cell r="N733" t="str">
            <v>男</v>
          </cell>
        </row>
        <row r="734">
          <cell r="A734">
            <v>21013</v>
          </cell>
          <cell r="F734" t="str">
            <v>CAI,SHENG-RU</v>
          </cell>
          <cell r="N734" t="str">
            <v>男</v>
          </cell>
        </row>
        <row r="735">
          <cell r="A735">
            <v>21014</v>
          </cell>
          <cell r="F735" t="str">
            <v>CAI,ZHE-MIN</v>
          </cell>
          <cell r="N735" t="str">
            <v>男</v>
          </cell>
        </row>
        <row r="736">
          <cell r="A736">
            <v>21015</v>
          </cell>
          <cell r="F736" t="str">
            <v>WANG,YI-XUAN</v>
          </cell>
          <cell r="N736" t="str">
            <v>女</v>
          </cell>
        </row>
        <row r="737">
          <cell r="A737">
            <v>21016</v>
          </cell>
          <cell r="F737" t="str">
            <v>LI, YU-CHEN</v>
          </cell>
          <cell r="N737" t="str">
            <v>女</v>
          </cell>
        </row>
        <row r="738">
          <cell r="A738">
            <v>21017</v>
          </cell>
          <cell r="F738" t="str">
            <v>SHEN,YU-JUN</v>
          </cell>
          <cell r="N738" t="str">
            <v>女</v>
          </cell>
        </row>
        <row r="739">
          <cell r="A739">
            <v>21018</v>
          </cell>
          <cell r="F739" t="str">
            <v>LIN,XUAN-WEN</v>
          </cell>
          <cell r="N739" t="str">
            <v>女</v>
          </cell>
        </row>
        <row r="740">
          <cell r="A740">
            <v>21019</v>
          </cell>
          <cell r="F740" t="str">
            <v>CHANG,YU-CHING</v>
          </cell>
          <cell r="N740" t="str">
            <v>女</v>
          </cell>
        </row>
        <row r="741">
          <cell r="A741">
            <v>21020</v>
          </cell>
          <cell r="F741" t="str">
            <v>ZHANG,ROU-YA</v>
          </cell>
          <cell r="N741" t="str">
            <v>女</v>
          </cell>
        </row>
        <row r="742">
          <cell r="A742">
            <v>21021</v>
          </cell>
          <cell r="F742" t="str">
            <v>CHEN,YOU-SYUAN</v>
          </cell>
          <cell r="N742" t="str">
            <v>女</v>
          </cell>
        </row>
        <row r="743">
          <cell r="A743">
            <v>21022</v>
          </cell>
          <cell r="F743" t="str">
            <v>YOU,RU-YUAN</v>
          </cell>
          <cell r="N743" t="str">
            <v>女</v>
          </cell>
        </row>
        <row r="744">
          <cell r="A744">
            <v>21023</v>
          </cell>
          <cell r="F744" t="str">
            <v>YANG,SHU-YU</v>
          </cell>
          <cell r="N744" t="str">
            <v>女</v>
          </cell>
        </row>
        <row r="745">
          <cell r="A745">
            <v>21024</v>
          </cell>
          <cell r="F745" t="str">
            <v>TSAI,NI-TING</v>
          </cell>
          <cell r="N745" t="str">
            <v>女</v>
          </cell>
        </row>
        <row r="746">
          <cell r="A746">
            <v>21025</v>
          </cell>
          <cell r="F746" t="str">
            <v>LU,JIANG-YU</v>
          </cell>
          <cell r="N746" t="str">
            <v>女</v>
          </cell>
        </row>
        <row r="747">
          <cell r="A747">
            <v>21026</v>
          </cell>
          <cell r="F747" t="str">
            <v>XIAO,BA-HAN</v>
          </cell>
          <cell r="N747" t="str">
            <v>女</v>
          </cell>
        </row>
        <row r="748">
          <cell r="A748">
            <v>21027</v>
          </cell>
          <cell r="F748" t="str">
            <v>SU,PIN-YUN</v>
          </cell>
          <cell r="N748" t="str">
            <v>女</v>
          </cell>
        </row>
        <row r="749">
          <cell r="A749">
            <v>21028</v>
          </cell>
          <cell r="F749" t="str">
            <v>Li,Yen-teng</v>
          </cell>
          <cell r="N749" t="str">
            <v>男</v>
          </cell>
        </row>
        <row r="750">
          <cell r="A750">
            <v>21029</v>
          </cell>
          <cell r="F750">
            <v>0</v>
          </cell>
          <cell r="N750" t="str">
            <v>女</v>
          </cell>
        </row>
        <row r="751">
          <cell r="A751">
            <v>21030</v>
          </cell>
          <cell r="F751">
            <v>0</v>
          </cell>
          <cell r="N751" t="str">
            <v>女</v>
          </cell>
        </row>
        <row r="752">
          <cell r="A752">
            <v>21101</v>
          </cell>
          <cell r="F752" t="str">
            <v>WANG,ZUN-YI</v>
          </cell>
          <cell r="N752" t="str">
            <v>男</v>
          </cell>
        </row>
        <row r="753">
          <cell r="A753">
            <v>21102</v>
          </cell>
          <cell r="F753" t="str">
            <v>WANG,BAI-JUN</v>
          </cell>
          <cell r="N753" t="str">
            <v>男</v>
          </cell>
        </row>
        <row r="754">
          <cell r="A754">
            <v>21103</v>
          </cell>
          <cell r="F754" t="str">
            <v>WANG,RUI-HONG</v>
          </cell>
          <cell r="N754" t="str">
            <v>男</v>
          </cell>
        </row>
        <row r="755">
          <cell r="A755">
            <v>21104</v>
          </cell>
          <cell r="F755" t="str">
            <v>LIN,CHUN-ZE</v>
          </cell>
          <cell r="N755" t="str">
            <v>男</v>
          </cell>
        </row>
        <row r="756">
          <cell r="A756">
            <v>21105</v>
          </cell>
          <cell r="F756" t="str">
            <v>HONG,BIN-ZHI</v>
          </cell>
          <cell r="N756" t="str">
            <v>男</v>
          </cell>
        </row>
        <row r="757">
          <cell r="A757">
            <v>21106</v>
          </cell>
          <cell r="F757" t="str">
            <v>HSU,HUNG-YI</v>
          </cell>
          <cell r="N757" t="str">
            <v>男</v>
          </cell>
        </row>
        <row r="758">
          <cell r="A758">
            <v>21107</v>
          </cell>
          <cell r="F758" t="str">
            <v>SYU,SHAO-JIE</v>
          </cell>
          <cell r="N758" t="str">
            <v>男</v>
          </cell>
        </row>
        <row r="759">
          <cell r="A759">
            <v>21108</v>
          </cell>
          <cell r="F759" t="str">
            <v>XU,JING-YOU</v>
          </cell>
          <cell r="N759" t="str">
            <v>男</v>
          </cell>
        </row>
        <row r="760">
          <cell r="A760">
            <v>21109</v>
          </cell>
          <cell r="F760" t="str">
            <v>CHEN,DING-YU</v>
          </cell>
          <cell r="N760" t="str">
            <v>男</v>
          </cell>
        </row>
        <row r="761">
          <cell r="A761">
            <v>21110</v>
          </cell>
          <cell r="F761" t="str">
            <v>CHEN,YU-WAN</v>
          </cell>
          <cell r="N761" t="str">
            <v>男</v>
          </cell>
        </row>
        <row r="762">
          <cell r="A762">
            <v>21111</v>
          </cell>
          <cell r="F762" t="str">
            <v>CHEN,WEI-LIN</v>
          </cell>
          <cell r="N762" t="str">
            <v>男</v>
          </cell>
        </row>
        <row r="763">
          <cell r="A763">
            <v>21112</v>
          </cell>
          <cell r="F763" t="str">
            <v>LU,SHU-CHEN</v>
          </cell>
          <cell r="N763" t="str">
            <v>男</v>
          </cell>
        </row>
        <row r="764">
          <cell r="A764">
            <v>21113</v>
          </cell>
          <cell r="F764" t="str">
            <v>LAI,BAI-AN</v>
          </cell>
          <cell r="N764" t="str">
            <v>男</v>
          </cell>
        </row>
        <row r="765">
          <cell r="A765">
            <v>21114</v>
          </cell>
          <cell r="F765" t="str">
            <v>YAN,FA-RU</v>
          </cell>
          <cell r="N765" t="str">
            <v>男</v>
          </cell>
        </row>
        <row r="766">
          <cell r="A766">
            <v>21115</v>
          </cell>
          <cell r="F766" t="str">
            <v>SHEN,YU-SHAN</v>
          </cell>
          <cell r="N766" t="str">
            <v>女</v>
          </cell>
        </row>
        <row r="767">
          <cell r="A767">
            <v>21116</v>
          </cell>
          <cell r="F767" t="str">
            <v>ZHOU,AI-JHEN</v>
          </cell>
          <cell r="N767" t="str">
            <v>女</v>
          </cell>
        </row>
        <row r="768">
          <cell r="A768">
            <v>21117</v>
          </cell>
          <cell r="F768" t="str">
            <v>LIN,QIAN-YING</v>
          </cell>
          <cell r="N768" t="str">
            <v>女</v>
          </cell>
        </row>
        <row r="769">
          <cell r="A769">
            <v>21118</v>
          </cell>
          <cell r="F769" t="str">
            <v>HU,YI-JIE</v>
          </cell>
          <cell r="N769" t="str">
            <v>女</v>
          </cell>
        </row>
        <row r="770">
          <cell r="A770">
            <v>21119</v>
          </cell>
          <cell r="F770" t="str">
            <v>CHEN,YU-JING</v>
          </cell>
          <cell r="N770" t="str">
            <v>女</v>
          </cell>
        </row>
        <row r="771">
          <cell r="A771">
            <v>21120</v>
          </cell>
          <cell r="F771" t="str">
            <v>CHEN,XIN-YU</v>
          </cell>
          <cell r="N771" t="str">
            <v>女</v>
          </cell>
        </row>
        <row r="772">
          <cell r="A772">
            <v>21121</v>
          </cell>
          <cell r="F772" t="str">
            <v>LIOU,YOU-RONG</v>
          </cell>
          <cell r="N772" t="str">
            <v>女</v>
          </cell>
        </row>
        <row r="773">
          <cell r="A773">
            <v>21122</v>
          </cell>
          <cell r="F773" t="str">
            <v>TSAI,YI-SHIUAN</v>
          </cell>
          <cell r="N773" t="str">
            <v>女</v>
          </cell>
        </row>
        <row r="774">
          <cell r="A774">
            <v>21123</v>
          </cell>
          <cell r="F774" t="str">
            <v>ZHENG,MENG-QING</v>
          </cell>
          <cell r="N774" t="str">
            <v>女</v>
          </cell>
        </row>
        <row r="775">
          <cell r="A775">
            <v>21124</v>
          </cell>
          <cell r="F775" t="str">
            <v>LU,WEN-ZHEN</v>
          </cell>
          <cell r="N775" t="str">
            <v>女</v>
          </cell>
        </row>
        <row r="776">
          <cell r="A776">
            <v>21125</v>
          </cell>
          <cell r="F776" t="str">
            <v>LAI,WEI-JHEN</v>
          </cell>
          <cell r="N776" t="str">
            <v>女</v>
          </cell>
        </row>
        <row r="777">
          <cell r="A777">
            <v>21126</v>
          </cell>
          <cell r="F777" t="str">
            <v>SU,YIN-XUAN</v>
          </cell>
          <cell r="N777" t="str">
            <v>女</v>
          </cell>
        </row>
        <row r="778">
          <cell r="A778">
            <v>21127</v>
          </cell>
          <cell r="F778" t="str">
            <v>SU,YU-XIAN</v>
          </cell>
          <cell r="N778" t="str">
            <v>女</v>
          </cell>
        </row>
        <row r="779">
          <cell r="A779">
            <v>21128</v>
          </cell>
          <cell r="F779" t="str">
            <v>Liu,Ruei-ting</v>
          </cell>
          <cell r="N779" t="str">
            <v>女</v>
          </cell>
        </row>
        <row r="780">
          <cell r="A780">
            <v>21129</v>
          </cell>
          <cell r="F780">
            <v>0</v>
          </cell>
          <cell r="N780" t="str">
            <v>女</v>
          </cell>
        </row>
        <row r="781">
          <cell r="A781">
            <v>21130</v>
          </cell>
          <cell r="F781">
            <v>0</v>
          </cell>
          <cell r="N781" t="str">
            <v>女</v>
          </cell>
        </row>
        <row r="782">
          <cell r="A782">
            <v>21201</v>
          </cell>
          <cell r="F782" t="str">
            <v>WANG,YOU-JUN</v>
          </cell>
          <cell r="N782" t="str">
            <v>男</v>
          </cell>
        </row>
        <row r="783">
          <cell r="A783">
            <v>21202</v>
          </cell>
          <cell r="F783" t="str">
            <v>WANG,YU-CHENG</v>
          </cell>
          <cell r="N783" t="str">
            <v>男</v>
          </cell>
        </row>
        <row r="784">
          <cell r="A784">
            <v>21203</v>
          </cell>
          <cell r="F784" t="str">
            <v>WANG,YUAN-XIN</v>
          </cell>
          <cell r="N784" t="str">
            <v>男</v>
          </cell>
        </row>
        <row r="785">
          <cell r="A785">
            <v>21204</v>
          </cell>
          <cell r="F785" t="str">
            <v>SHI, RUI-XUAN</v>
          </cell>
          <cell r="N785" t="str">
            <v>男</v>
          </cell>
        </row>
        <row r="786">
          <cell r="A786">
            <v>21205</v>
          </cell>
          <cell r="F786" t="str">
            <v>YU, HONG-YU</v>
          </cell>
          <cell r="N786" t="str">
            <v>男</v>
          </cell>
        </row>
        <row r="787">
          <cell r="A787">
            <v>21206</v>
          </cell>
          <cell r="F787" t="str">
            <v>WU,YOU-ZE</v>
          </cell>
          <cell r="N787" t="str">
            <v>男</v>
          </cell>
        </row>
        <row r="788">
          <cell r="A788">
            <v>21207</v>
          </cell>
          <cell r="F788" t="str">
            <v>WU,YONG-KUAN</v>
          </cell>
          <cell r="N788" t="str">
            <v>男</v>
          </cell>
        </row>
        <row r="789">
          <cell r="A789">
            <v>21208</v>
          </cell>
          <cell r="F789" t="str">
            <v>QIU,YOU-SONG</v>
          </cell>
          <cell r="N789" t="str">
            <v>男</v>
          </cell>
        </row>
        <row r="790">
          <cell r="A790">
            <v>21209</v>
          </cell>
          <cell r="F790" t="str">
            <v>CHANG,YUNG-CHENG</v>
          </cell>
          <cell r="N790" t="str">
            <v>男</v>
          </cell>
        </row>
        <row r="791">
          <cell r="A791">
            <v>21210</v>
          </cell>
          <cell r="F791" t="str">
            <v>MEI,XIANG-SHUN</v>
          </cell>
          <cell r="N791" t="str">
            <v>男</v>
          </cell>
        </row>
        <row r="792">
          <cell r="A792">
            <v>21211</v>
          </cell>
          <cell r="F792" t="str">
            <v>CHEN,ZUN-XIAN</v>
          </cell>
          <cell r="N792" t="str">
            <v>男</v>
          </cell>
        </row>
        <row r="793">
          <cell r="A793">
            <v>21212</v>
          </cell>
          <cell r="F793" t="str">
            <v>HUANG,WEI-XIANG</v>
          </cell>
          <cell r="N793" t="str">
            <v>男</v>
          </cell>
        </row>
        <row r="794">
          <cell r="A794">
            <v>21213</v>
          </cell>
          <cell r="F794" t="str">
            <v>Lin,Yu-hsuan</v>
          </cell>
          <cell r="N794" t="str">
            <v>女</v>
          </cell>
        </row>
        <row r="795">
          <cell r="A795">
            <v>21214</v>
          </cell>
          <cell r="F795" t="str">
            <v>WANG,ZI-TIAN</v>
          </cell>
          <cell r="N795" t="str">
            <v>女</v>
          </cell>
        </row>
        <row r="796">
          <cell r="A796">
            <v>21215</v>
          </cell>
          <cell r="F796" t="str">
            <v>WANG,ZI-LIAN</v>
          </cell>
          <cell r="N796" t="str">
            <v>女</v>
          </cell>
        </row>
        <row r="797">
          <cell r="A797">
            <v>21216</v>
          </cell>
          <cell r="F797" t="str">
            <v>SHEN,YA-QI</v>
          </cell>
          <cell r="N797" t="str">
            <v>女</v>
          </cell>
        </row>
        <row r="798">
          <cell r="A798">
            <v>21217</v>
          </cell>
          <cell r="F798" t="str">
            <v>SHEN,YU-HAN</v>
          </cell>
          <cell r="N798" t="str">
            <v>女</v>
          </cell>
        </row>
        <row r="799">
          <cell r="A799">
            <v>21218</v>
          </cell>
          <cell r="F799" t="str">
            <v>YIN, TING-YU</v>
          </cell>
          <cell r="N799" t="str">
            <v>女</v>
          </cell>
        </row>
        <row r="800">
          <cell r="A800">
            <v>21219</v>
          </cell>
          <cell r="F800" t="str">
            <v>ZHUANG,XIN-HUI</v>
          </cell>
          <cell r="N800" t="str">
            <v>女</v>
          </cell>
        </row>
        <row r="801">
          <cell r="A801">
            <v>21220</v>
          </cell>
          <cell r="F801" t="str">
            <v>CHEN,JING-YUN</v>
          </cell>
          <cell r="N801" t="str">
            <v>女</v>
          </cell>
        </row>
        <row r="802">
          <cell r="A802">
            <v>21221</v>
          </cell>
          <cell r="F802" t="str">
            <v>ZHAO,YU-XUAN</v>
          </cell>
          <cell r="N802" t="str">
            <v>女</v>
          </cell>
        </row>
        <row r="803">
          <cell r="A803">
            <v>21222</v>
          </cell>
          <cell r="F803" t="str">
            <v>LIOU,YING-MIN</v>
          </cell>
          <cell r="N803" t="str">
            <v>女</v>
          </cell>
        </row>
        <row r="804">
          <cell r="A804">
            <v>21223</v>
          </cell>
          <cell r="F804" t="str">
            <v>LIU,JIA-YUN</v>
          </cell>
          <cell r="N804" t="str">
            <v>女</v>
          </cell>
        </row>
        <row r="805">
          <cell r="A805">
            <v>21224</v>
          </cell>
          <cell r="F805" t="str">
            <v>LOU,YING-ZU</v>
          </cell>
          <cell r="N805" t="str">
            <v>女</v>
          </cell>
        </row>
        <row r="806">
          <cell r="A806">
            <v>21225</v>
          </cell>
          <cell r="F806" t="str">
            <v>TSAI,YUN-TING</v>
          </cell>
          <cell r="N806" t="str">
            <v>女</v>
          </cell>
        </row>
        <row r="807">
          <cell r="A807">
            <v>21226</v>
          </cell>
          <cell r="F807" t="str">
            <v>XUE,JING-YUN</v>
          </cell>
          <cell r="N807" t="str">
            <v>女</v>
          </cell>
        </row>
        <row r="808">
          <cell r="A808">
            <v>21227</v>
          </cell>
          <cell r="F808" t="str">
            <v>Duan,Pei-Ling</v>
          </cell>
          <cell r="N808" t="str">
            <v>女</v>
          </cell>
        </row>
        <row r="809">
          <cell r="A809">
            <v>21228</v>
          </cell>
          <cell r="F809">
            <v>0</v>
          </cell>
          <cell r="N809" t="str">
            <v>女</v>
          </cell>
        </row>
        <row r="810">
          <cell r="A810">
            <v>21229</v>
          </cell>
          <cell r="F810">
            <v>0</v>
          </cell>
          <cell r="N810" t="str">
            <v>女</v>
          </cell>
        </row>
        <row r="811">
          <cell r="A811">
            <v>21230</v>
          </cell>
          <cell r="F811">
            <v>0</v>
          </cell>
          <cell r="N811" t="str">
            <v>女</v>
          </cell>
        </row>
        <row r="812">
          <cell r="A812">
            <v>21301</v>
          </cell>
          <cell r="F812" t="str">
            <v>HO,YEN-TING</v>
          </cell>
          <cell r="N812" t="str">
            <v>男</v>
          </cell>
        </row>
        <row r="813">
          <cell r="A813">
            <v>21302</v>
          </cell>
          <cell r="F813" t="str">
            <v>LYU,JUN-HAO</v>
          </cell>
          <cell r="N813" t="str">
            <v>男</v>
          </cell>
        </row>
        <row r="814">
          <cell r="A814">
            <v>21303</v>
          </cell>
          <cell r="F814" t="str">
            <v>LI,CHEN-YOU</v>
          </cell>
          <cell r="N814" t="str">
            <v>男</v>
          </cell>
        </row>
        <row r="815">
          <cell r="A815">
            <v>21304</v>
          </cell>
          <cell r="F815" t="str">
            <v>HONG, PEI-JUN</v>
          </cell>
          <cell r="N815" t="str">
            <v>男</v>
          </cell>
        </row>
        <row r="816">
          <cell r="A816">
            <v>21305</v>
          </cell>
          <cell r="F816" t="str">
            <v>LIAN, RUO-WEN</v>
          </cell>
          <cell r="N816" t="str">
            <v>男</v>
          </cell>
        </row>
        <row r="817">
          <cell r="A817">
            <v>21306</v>
          </cell>
          <cell r="F817" t="str">
            <v>CHEN, YOU-MIN</v>
          </cell>
          <cell r="N817" t="str">
            <v>男</v>
          </cell>
        </row>
        <row r="818">
          <cell r="A818">
            <v>21307</v>
          </cell>
          <cell r="F818" t="str">
            <v>CHEN,CHENG-XUAN</v>
          </cell>
          <cell r="N818" t="str">
            <v>男</v>
          </cell>
        </row>
        <row r="819">
          <cell r="A819">
            <v>21308</v>
          </cell>
          <cell r="F819" t="str">
            <v>CHEN,BAI-PENG</v>
          </cell>
          <cell r="N819" t="str">
            <v>男</v>
          </cell>
        </row>
        <row r="820">
          <cell r="A820">
            <v>21309</v>
          </cell>
          <cell r="F820" t="str">
            <v>CHEN,JIA-JYUN</v>
          </cell>
          <cell r="N820" t="str">
            <v>男</v>
          </cell>
        </row>
        <row r="821">
          <cell r="A821">
            <v>21310</v>
          </cell>
          <cell r="F821" t="str">
            <v>HUANG,SHAO-CHENG</v>
          </cell>
          <cell r="N821" t="str">
            <v>男</v>
          </cell>
        </row>
        <row r="822">
          <cell r="A822">
            <v>21311</v>
          </cell>
          <cell r="F822" t="str">
            <v>LIAO,HONG-SHENG</v>
          </cell>
          <cell r="N822" t="str">
            <v>男</v>
          </cell>
        </row>
        <row r="823">
          <cell r="A823">
            <v>21312</v>
          </cell>
          <cell r="F823" t="str">
            <v>LIU,WEN-RUI</v>
          </cell>
          <cell r="N823" t="str">
            <v>男</v>
          </cell>
        </row>
        <row r="824">
          <cell r="A824">
            <v>21313</v>
          </cell>
          <cell r="F824" t="str">
            <v>CAI,YOU-SYUN</v>
          </cell>
          <cell r="N824" t="str">
            <v>男</v>
          </cell>
        </row>
        <row r="825">
          <cell r="A825">
            <v>21314</v>
          </cell>
          <cell r="F825" t="str">
            <v>SU,YI-KAI</v>
          </cell>
          <cell r="N825" t="str">
            <v>男</v>
          </cell>
        </row>
        <row r="826">
          <cell r="A826">
            <v>21315</v>
          </cell>
          <cell r="F826" t="str">
            <v>SU,TSAN-MING</v>
          </cell>
          <cell r="N826" t="str">
            <v>男</v>
          </cell>
        </row>
        <row r="827">
          <cell r="A827">
            <v>21316</v>
          </cell>
          <cell r="F827" t="str">
            <v>WANG,MIAO-YIN</v>
          </cell>
          <cell r="N827" t="str">
            <v>女</v>
          </cell>
        </row>
        <row r="828">
          <cell r="A828">
            <v>21317</v>
          </cell>
          <cell r="F828" t="str">
            <v>Wang,Chu-Hsuan</v>
          </cell>
          <cell r="N828" t="str">
            <v>女</v>
          </cell>
        </row>
        <row r="829">
          <cell r="A829">
            <v>21318</v>
          </cell>
          <cell r="F829" t="str">
            <v>WANG,YAN-YA</v>
          </cell>
          <cell r="N829" t="str">
            <v>女</v>
          </cell>
        </row>
        <row r="830">
          <cell r="A830">
            <v>21319</v>
          </cell>
          <cell r="F830" t="str">
            <v>LI,YU-CHING</v>
          </cell>
          <cell r="N830" t="str">
            <v>女</v>
          </cell>
        </row>
        <row r="831">
          <cell r="A831">
            <v>21320</v>
          </cell>
          <cell r="F831" t="str">
            <v>CHOU,YOU-YUN</v>
          </cell>
          <cell r="N831" t="str">
            <v>女</v>
          </cell>
        </row>
        <row r="832">
          <cell r="A832">
            <v>21321</v>
          </cell>
          <cell r="F832" t="str">
            <v>ZHOU,YU-JIE</v>
          </cell>
          <cell r="N832" t="str">
            <v>女</v>
          </cell>
        </row>
        <row r="833">
          <cell r="A833">
            <v>21322</v>
          </cell>
          <cell r="F833" t="str">
            <v>LIN,YAN-ZHEN</v>
          </cell>
          <cell r="N833" t="str">
            <v>女</v>
          </cell>
        </row>
        <row r="834">
          <cell r="A834">
            <v>21323</v>
          </cell>
          <cell r="F834" t="str">
            <v>LIN, XIAO-ZHEN</v>
          </cell>
          <cell r="N834" t="str">
            <v>女</v>
          </cell>
        </row>
        <row r="835">
          <cell r="A835">
            <v>21324</v>
          </cell>
          <cell r="F835" t="str">
            <v>WENG,YU-LIN</v>
          </cell>
          <cell r="N835" t="str">
            <v>女</v>
          </cell>
        </row>
        <row r="836">
          <cell r="A836">
            <v>21325</v>
          </cell>
          <cell r="F836" t="str">
            <v>LIAN,HUI-XIN</v>
          </cell>
          <cell r="N836" t="str">
            <v>女</v>
          </cell>
        </row>
        <row r="837">
          <cell r="A837">
            <v>21326</v>
          </cell>
          <cell r="F837" t="str">
            <v>CHEN, YOU-JUN</v>
          </cell>
          <cell r="N837" t="str">
            <v>女</v>
          </cell>
        </row>
        <row r="838">
          <cell r="A838">
            <v>21327</v>
          </cell>
          <cell r="F838" t="str">
            <v>YANG,TZU-YI</v>
          </cell>
          <cell r="N838" t="str">
            <v>女</v>
          </cell>
        </row>
        <row r="839">
          <cell r="A839">
            <v>21328</v>
          </cell>
          <cell r="F839" t="str">
            <v>FAN,QIAN-RONG</v>
          </cell>
          <cell r="N839" t="str">
            <v>女</v>
          </cell>
        </row>
        <row r="840">
          <cell r="A840">
            <v>21329</v>
          </cell>
          <cell r="F840" t="str">
            <v>XIAO,PIN-YI</v>
          </cell>
          <cell r="N840" t="str">
            <v>女</v>
          </cell>
        </row>
        <row r="841">
          <cell r="A841">
            <v>21330</v>
          </cell>
          <cell r="F841" t="str">
            <v>Wu,Ting-yu</v>
          </cell>
          <cell r="N841" t="str">
            <v>女</v>
          </cell>
        </row>
        <row r="842">
          <cell r="A842">
            <v>21401</v>
          </cell>
          <cell r="F842" t="str">
            <v>WU,JIE-YOU</v>
          </cell>
          <cell r="N842" t="str">
            <v>男</v>
          </cell>
        </row>
        <row r="843">
          <cell r="A843">
            <v>21402</v>
          </cell>
          <cell r="F843" t="str">
            <v>WU,HONG-RUEI</v>
          </cell>
          <cell r="N843" t="str">
            <v>男</v>
          </cell>
        </row>
        <row r="844">
          <cell r="A844">
            <v>21403</v>
          </cell>
          <cell r="F844" t="str">
            <v>ZHOU,XUAN-TING</v>
          </cell>
          <cell r="N844" t="str">
            <v>男</v>
          </cell>
        </row>
        <row r="845">
          <cell r="A845">
            <v>21404</v>
          </cell>
          <cell r="F845" t="str">
            <v>LIN,JIAN-TING</v>
          </cell>
          <cell r="N845" t="str">
            <v>男</v>
          </cell>
        </row>
        <row r="846">
          <cell r="A846">
            <v>21405</v>
          </cell>
          <cell r="F846" t="str">
            <v>LIN,MING-ZHEN</v>
          </cell>
          <cell r="N846" t="str">
            <v>男</v>
          </cell>
        </row>
        <row r="847">
          <cell r="A847">
            <v>21406</v>
          </cell>
          <cell r="F847" t="str">
            <v>LIN,WEI-SHENG</v>
          </cell>
          <cell r="N847" t="str">
            <v>男</v>
          </cell>
        </row>
        <row r="848">
          <cell r="A848">
            <v>21407</v>
          </cell>
          <cell r="F848" t="str">
            <v>JHANG,CHEN-HUA</v>
          </cell>
          <cell r="N848" t="str">
            <v>男</v>
          </cell>
        </row>
        <row r="849">
          <cell r="A849">
            <v>21408</v>
          </cell>
          <cell r="F849" t="str">
            <v>CHEN, BO-AN</v>
          </cell>
          <cell r="N849" t="str">
            <v>男</v>
          </cell>
        </row>
        <row r="850">
          <cell r="A850">
            <v>21409</v>
          </cell>
          <cell r="F850" t="str">
            <v>HSIANG,TSAI-HUNG</v>
          </cell>
          <cell r="N850" t="str">
            <v>男</v>
          </cell>
        </row>
        <row r="851">
          <cell r="A851">
            <v>21410</v>
          </cell>
          <cell r="F851" t="str">
            <v>HUANG,CHEN-WEI</v>
          </cell>
          <cell r="N851" t="str">
            <v>男</v>
          </cell>
        </row>
        <row r="852">
          <cell r="A852">
            <v>21411</v>
          </cell>
          <cell r="F852" t="str">
            <v>YANG,YI-TIAN</v>
          </cell>
          <cell r="N852" t="str">
            <v>男</v>
          </cell>
        </row>
        <row r="853">
          <cell r="A853">
            <v>21412</v>
          </cell>
          <cell r="F853" t="str">
            <v>LIAO,JI-RUI</v>
          </cell>
          <cell r="N853" t="str">
            <v>男</v>
          </cell>
        </row>
        <row r="854">
          <cell r="A854">
            <v>21413</v>
          </cell>
          <cell r="F854" t="str">
            <v>CAI,YOU-FU</v>
          </cell>
          <cell r="N854" t="str">
            <v>男</v>
          </cell>
        </row>
        <row r="855">
          <cell r="A855">
            <v>21414</v>
          </cell>
          <cell r="F855" t="str">
            <v>YEN,HSIANG-YU</v>
          </cell>
          <cell r="N855" t="str">
            <v>男</v>
          </cell>
        </row>
        <row r="856">
          <cell r="A856">
            <v>21415</v>
          </cell>
          <cell r="F856" t="str">
            <v>WANG,XIU-HUI</v>
          </cell>
          <cell r="N856" t="str">
            <v>女</v>
          </cell>
        </row>
        <row r="857">
          <cell r="A857">
            <v>21416</v>
          </cell>
          <cell r="F857" t="str">
            <v>WU,JIE-YU</v>
          </cell>
          <cell r="N857" t="str">
            <v>女</v>
          </cell>
        </row>
        <row r="858">
          <cell r="A858">
            <v>21417</v>
          </cell>
          <cell r="F858" t="str">
            <v>ZHOU,XIN-YU</v>
          </cell>
          <cell r="N858" t="str">
            <v>女</v>
          </cell>
        </row>
        <row r="859">
          <cell r="A859">
            <v>21418</v>
          </cell>
          <cell r="F859" t="str">
            <v>CIOU,SIAO-YUN</v>
          </cell>
          <cell r="N859" t="str">
            <v>女</v>
          </cell>
        </row>
        <row r="860">
          <cell r="A860">
            <v>21419</v>
          </cell>
          <cell r="F860" t="str">
            <v>Chang,Yu-Chen</v>
          </cell>
          <cell r="N860" t="str">
            <v>女</v>
          </cell>
        </row>
        <row r="861">
          <cell r="A861">
            <v>21420</v>
          </cell>
          <cell r="F861" t="str">
            <v>HSU,WEI-HSI</v>
          </cell>
          <cell r="N861" t="str">
            <v>女</v>
          </cell>
        </row>
        <row r="862">
          <cell r="A862">
            <v>21421</v>
          </cell>
          <cell r="F862" t="str">
            <v>CHEN,XUAN-YU</v>
          </cell>
          <cell r="N862" t="str">
            <v>女</v>
          </cell>
        </row>
        <row r="863">
          <cell r="A863">
            <v>21422</v>
          </cell>
          <cell r="F863" t="str">
            <v>YANG ,YI -JHEN</v>
          </cell>
          <cell r="N863" t="str">
            <v>女</v>
          </cell>
        </row>
        <row r="864">
          <cell r="A864">
            <v>21423</v>
          </cell>
          <cell r="F864" t="str">
            <v>LIOU,LI-WUN</v>
          </cell>
          <cell r="N864" t="str">
            <v>女</v>
          </cell>
        </row>
        <row r="865">
          <cell r="A865">
            <v>21424</v>
          </cell>
          <cell r="F865" t="str">
            <v>PAN,QIAN-YU</v>
          </cell>
          <cell r="N865" t="str">
            <v>女</v>
          </cell>
        </row>
        <row r="866">
          <cell r="A866">
            <v>21425</v>
          </cell>
          <cell r="F866" t="str">
            <v>CAI,YU-JHEN</v>
          </cell>
          <cell r="N866" t="str">
            <v>女</v>
          </cell>
        </row>
        <row r="867">
          <cell r="A867">
            <v>21426</v>
          </cell>
          <cell r="F867" t="str">
            <v>CAI,YI-LING</v>
          </cell>
          <cell r="N867" t="str">
            <v>女</v>
          </cell>
        </row>
        <row r="868">
          <cell r="A868">
            <v>21427</v>
          </cell>
          <cell r="F868" t="str">
            <v>XIAO,ZI-LING</v>
          </cell>
          <cell r="N868" t="str">
            <v>女</v>
          </cell>
        </row>
        <row r="869">
          <cell r="A869">
            <v>21428</v>
          </cell>
          <cell r="F869" t="str">
            <v>Yen,Chu-yu</v>
          </cell>
          <cell r="N869" t="str">
            <v>男</v>
          </cell>
        </row>
        <row r="870">
          <cell r="A870">
            <v>21429</v>
          </cell>
          <cell r="F870">
            <v>0</v>
          </cell>
          <cell r="N870" t="str">
            <v>女</v>
          </cell>
        </row>
        <row r="871">
          <cell r="A871">
            <v>21430</v>
          </cell>
          <cell r="F871">
            <v>0</v>
          </cell>
          <cell r="N871" t="str">
            <v>女</v>
          </cell>
        </row>
        <row r="872">
          <cell r="A872">
            <v>21501</v>
          </cell>
          <cell r="F872" t="str">
            <v>HU,KAI-SHENG</v>
          </cell>
          <cell r="N872" t="str">
            <v>男</v>
          </cell>
        </row>
        <row r="873">
          <cell r="A873">
            <v>21502</v>
          </cell>
          <cell r="F873" t="str">
            <v>CHEN,WEI-FAN</v>
          </cell>
          <cell r="N873" t="str">
            <v>男</v>
          </cell>
        </row>
        <row r="874">
          <cell r="A874">
            <v>21503</v>
          </cell>
          <cell r="F874" t="str">
            <v>LIU,PIN-YUE</v>
          </cell>
          <cell r="N874" t="str">
            <v>男</v>
          </cell>
        </row>
        <row r="875">
          <cell r="A875">
            <v>21504</v>
          </cell>
          <cell r="F875" t="str">
            <v>LI,YI-ZHEN</v>
          </cell>
          <cell r="N875" t="str">
            <v>女</v>
          </cell>
        </row>
        <row r="876">
          <cell r="A876">
            <v>21505</v>
          </cell>
          <cell r="F876" t="str">
            <v>HSU,JUI-CHEN</v>
          </cell>
          <cell r="N876" t="str">
            <v>女</v>
          </cell>
        </row>
        <row r="877">
          <cell r="A877">
            <v>21506</v>
          </cell>
          <cell r="F877" t="str">
            <v>WANG,JING-YAN</v>
          </cell>
          <cell r="N877" t="str">
            <v>男</v>
          </cell>
        </row>
        <row r="878">
          <cell r="A878">
            <v>21507</v>
          </cell>
          <cell r="F878" t="str">
            <v>HU,YOU-LIN</v>
          </cell>
          <cell r="N878" t="str">
            <v>男</v>
          </cell>
        </row>
        <row r="879">
          <cell r="A879">
            <v>21508</v>
          </cell>
          <cell r="F879" t="str">
            <v>LIU,CHUNG-HAN</v>
          </cell>
          <cell r="N879" t="str">
            <v>男</v>
          </cell>
        </row>
        <row r="880">
          <cell r="A880">
            <v>21509</v>
          </cell>
          <cell r="F880" t="str">
            <v>WU,CHANG-TING</v>
          </cell>
          <cell r="N880" t="str">
            <v>女</v>
          </cell>
        </row>
        <row r="881">
          <cell r="A881">
            <v>21510</v>
          </cell>
          <cell r="F881" t="str">
            <v>ZHANG,KAI-XIN</v>
          </cell>
          <cell r="N881" t="str">
            <v>女</v>
          </cell>
        </row>
        <row r="882">
          <cell r="A882">
            <v>21511</v>
          </cell>
          <cell r="F882" t="str">
            <v>GUO,FENG-WEI</v>
          </cell>
          <cell r="N882" t="str">
            <v>男</v>
          </cell>
        </row>
        <row r="883">
          <cell r="A883">
            <v>21512</v>
          </cell>
          <cell r="F883" t="str">
            <v>CHEN, HUNG-HSUN</v>
          </cell>
          <cell r="N883" t="str">
            <v>男</v>
          </cell>
        </row>
        <row r="884">
          <cell r="A884">
            <v>21513</v>
          </cell>
          <cell r="F884" t="str">
            <v>XIAO,SHENG-YUAN</v>
          </cell>
          <cell r="N884" t="str">
            <v>男</v>
          </cell>
        </row>
        <row r="885">
          <cell r="A885">
            <v>21514</v>
          </cell>
          <cell r="F885" t="str">
            <v>SYU,WEI-JIE</v>
          </cell>
          <cell r="N885" t="str">
            <v>女</v>
          </cell>
        </row>
        <row r="886">
          <cell r="A886">
            <v>21515</v>
          </cell>
          <cell r="F886" t="str">
            <v>HU,WAN-NING</v>
          </cell>
          <cell r="N886" t="str">
            <v>女</v>
          </cell>
        </row>
        <row r="887">
          <cell r="A887">
            <v>21516</v>
          </cell>
          <cell r="F887" t="str">
            <v>LEE,JIAN-WEI</v>
          </cell>
          <cell r="N887" t="str">
            <v>男</v>
          </cell>
        </row>
        <row r="888">
          <cell r="A888">
            <v>21517</v>
          </cell>
          <cell r="F888" t="str">
            <v>RUAN,POU-CHENG</v>
          </cell>
          <cell r="N888" t="str">
            <v>男</v>
          </cell>
        </row>
        <row r="889">
          <cell r="A889">
            <v>21518</v>
          </cell>
          <cell r="F889" t="str">
            <v>CHOU,PIN-YI</v>
          </cell>
          <cell r="N889" t="str">
            <v>男</v>
          </cell>
        </row>
        <row r="890">
          <cell r="A890">
            <v>21519</v>
          </cell>
          <cell r="F890" t="str">
            <v>YANG,SHU-YU</v>
          </cell>
          <cell r="N890" t="str">
            <v>女</v>
          </cell>
        </row>
        <row r="891">
          <cell r="A891">
            <v>21520</v>
          </cell>
          <cell r="F891" t="str">
            <v>SU,PIN-YUN</v>
          </cell>
          <cell r="N891" t="str">
            <v>女</v>
          </cell>
        </row>
        <row r="892">
          <cell r="A892">
            <v>21521</v>
          </cell>
          <cell r="F892" t="str">
            <v>WANG,ZUN-YI</v>
          </cell>
          <cell r="N892" t="str">
            <v>男</v>
          </cell>
        </row>
        <row r="893">
          <cell r="A893">
            <v>21522</v>
          </cell>
          <cell r="F893" t="str">
            <v>CHEN,DING-YU</v>
          </cell>
          <cell r="N893" t="str">
            <v>男</v>
          </cell>
        </row>
        <row r="894">
          <cell r="A894">
            <v>21523</v>
          </cell>
          <cell r="F894" t="str">
            <v>CHEN,WEI-LIN</v>
          </cell>
          <cell r="N894" t="str">
            <v>男</v>
          </cell>
        </row>
        <row r="895">
          <cell r="A895">
            <v>21524</v>
          </cell>
          <cell r="F895" t="str">
            <v>ZHOU,AI-JHEN</v>
          </cell>
          <cell r="N895" t="str">
            <v>女</v>
          </cell>
        </row>
        <row r="896">
          <cell r="A896">
            <v>21525</v>
          </cell>
          <cell r="F896" t="str">
            <v>LIOU,YOU-RONG</v>
          </cell>
          <cell r="N896" t="str">
            <v>女</v>
          </cell>
        </row>
        <row r="897">
          <cell r="A897">
            <v>21526</v>
          </cell>
          <cell r="F897">
            <v>0</v>
          </cell>
          <cell r="N897" t="str">
            <v>女</v>
          </cell>
        </row>
        <row r="898">
          <cell r="A898">
            <v>21527</v>
          </cell>
          <cell r="F898">
            <v>0</v>
          </cell>
          <cell r="N898" t="str">
            <v>女</v>
          </cell>
        </row>
        <row r="899">
          <cell r="A899">
            <v>21528</v>
          </cell>
          <cell r="F899">
            <v>0</v>
          </cell>
          <cell r="N899" t="str">
            <v>女</v>
          </cell>
        </row>
        <row r="900">
          <cell r="A900">
            <v>21529</v>
          </cell>
          <cell r="F900">
            <v>0</v>
          </cell>
          <cell r="N900" t="str">
            <v>女</v>
          </cell>
        </row>
        <row r="901">
          <cell r="A901">
            <v>21530</v>
          </cell>
          <cell r="F901">
            <v>0</v>
          </cell>
          <cell r="N901" t="str">
            <v>女</v>
          </cell>
        </row>
        <row r="902">
          <cell r="A902">
            <v>30101</v>
          </cell>
          <cell r="F902">
            <v>0</v>
          </cell>
          <cell r="N902" t="str">
            <v>男</v>
          </cell>
        </row>
        <row r="903">
          <cell r="A903">
            <v>30102</v>
          </cell>
          <cell r="F903">
            <v>0</v>
          </cell>
          <cell r="N903" t="str">
            <v>男</v>
          </cell>
        </row>
        <row r="904">
          <cell r="A904">
            <v>30103</v>
          </cell>
          <cell r="F904">
            <v>0</v>
          </cell>
          <cell r="N904" t="str">
            <v>男</v>
          </cell>
        </row>
        <row r="905">
          <cell r="A905">
            <v>30104</v>
          </cell>
          <cell r="F905">
            <v>0</v>
          </cell>
          <cell r="N905" t="str">
            <v>男</v>
          </cell>
        </row>
        <row r="906">
          <cell r="A906">
            <v>30105</v>
          </cell>
          <cell r="F906">
            <v>0</v>
          </cell>
          <cell r="N906" t="str">
            <v>男</v>
          </cell>
        </row>
        <row r="907">
          <cell r="A907">
            <v>30106</v>
          </cell>
          <cell r="F907">
            <v>0</v>
          </cell>
          <cell r="N907" t="str">
            <v>男</v>
          </cell>
        </row>
        <row r="908">
          <cell r="A908">
            <v>30107</v>
          </cell>
          <cell r="F908">
            <v>0</v>
          </cell>
          <cell r="N908" t="str">
            <v>男</v>
          </cell>
        </row>
        <row r="909">
          <cell r="A909">
            <v>30108</v>
          </cell>
          <cell r="F909">
            <v>0</v>
          </cell>
          <cell r="N909" t="str">
            <v>男</v>
          </cell>
        </row>
        <row r="910">
          <cell r="A910">
            <v>30109</v>
          </cell>
          <cell r="F910">
            <v>0</v>
          </cell>
          <cell r="N910" t="str">
            <v>男</v>
          </cell>
        </row>
        <row r="911">
          <cell r="A911">
            <v>30110</v>
          </cell>
          <cell r="F911">
            <v>0</v>
          </cell>
          <cell r="N911" t="str">
            <v>男</v>
          </cell>
        </row>
        <row r="912">
          <cell r="A912">
            <v>30111</v>
          </cell>
          <cell r="F912">
            <v>0</v>
          </cell>
          <cell r="N912" t="str">
            <v>男</v>
          </cell>
        </row>
        <row r="913">
          <cell r="A913">
            <v>30112</v>
          </cell>
          <cell r="F913">
            <v>0</v>
          </cell>
          <cell r="N913" t="str">
            <v>男</v>
          </cell>
        </row>
        <row r="914">
          <cell r="A914">
            <v>30113</v>
          </cell>
          <cell r="F914">
            <v>0</v>
          </cell>
          <cell r="N914" t="str">
            <v>男</v>
          </cell>
        </row>
        <row r="915">
          <cell r="A915">
            <v>30114</v>
          </cell>
          <cell r="F915">
            <v>0</v>
          </cell>
          <cell r="N915" t="str">
            <v>男</v>
          </cell>
        </row>
        <row r="916">
          <cell r="A916">
            <v>30115</v>
          </cell>
          <cell r="F916">
            <v>0</v>
          </cell>
          <cell r="N916" t="str">
            <v>男</v>
          </cell>
        </row>
        <row r="917">
          <cell r="A917">
            <v>30116</v>
          </cell>
          <cell r="F917">
            <v>0</v>
          </cell>
          <cell r="N917" t="str">
            <v>男</v>
          </cell>
        </row>
        <row r="918">
          <cell r="A918">
            <v>30117</v>
          </cell>
          <cell r="F918">
            <v>0</v>
          </cell>
          <cell r="N918" t="str">
            <v>女</v>
          </cell>
        </row>
        <row r="919">
          <cell r="A919">
            <v>30118</v>
          </cell>
          <cell r="F919">
            <v>0</v>
          </cell>
          <cell r="N919" t="str">
            <v>女</v>
          </cell>
        </row>
        <row r="920">
          <cell r="A920">
            <v>30119</v>
          </cell>
          <cell r="F920">
            <v>0</v>
          </cell>
          <cell r="N920" t="str">
            <v>女</v>
          </cell>
        </row>
        <row r="921">
          <cell r="A921">
            <v>30120</v>
          </cell>
          <cell r="F921">
            <v>0</v>
          </cell>
          <cell r="N921" t="str">
            <v>女</v>
          </cell>
        </row>
        <row r="922">
          <cell r="A922">
            <v>30121</v>
          </cell>
          <cell r="F922">
            <v>0</v>
          </cell>
          <cell r="N922" t="str">
            <v>女</v>
          </cell>
        </row>
        <row r="923">
          <cell r="A923">
            <v>30122</v>
          </cell>
          <cell r="F923">
            <v>0</v>
          </cell>
          <cell r="N923" t="str">
            <v>女</v>
          </cell>
        </row>
        <row r="924">
          <cell r="A924">
            <v>30123</v>
          </cell>
          <cell r="F924">
            <v>0</v>
          </cell>
          <cell r="N924" t="str">
            <v>女</v>
          </cell>
        </row>
        <row r="925">
          <cell r="A925">
            <v>30124</v>
          </cell>
          <cell r="F925">
            <v>0</v>
          </cell>
          <cell r="N925" t="str">
            <v>女</v>
          </cell>
        </row>
        <row r="926">
          <cell r="A926">
            <v>30125</v>
          </cell>
          <cell r="F926">
            <v>0</v>
          </cell>
          <cell r="N926" t="str">
            <v>女</v>
          </cell>
        </row>
        <row r="927">
          <cell r="A927">
            <v>30126</v>
          </cell>
          <cell r="F927">
            <v>0</v>
          </cell>
          <cell r="N927" t="str">
            <v>女</v>
          </cell>
        </row>
        <row r="928">
          <cell r="A928">
            <v>30127</v>
          </cell>
          <cell r="F928">
            <v>0</v>
          </cell>
          <cell r="N928" t="str">
            <v>女</v>
          </cell>
        </row>
        <row r="929">
          <cell r="A929">
            <v>30128</v>
          </cell>
          <cell r="F929">
            <v>0</v>
          </cell>
          <cell r="N929" t="str">
            <v>女</v>
          </cell>
        </row>
        <row r="930">
          <cell r="A930">
            <v>30129</v>
          </cell>
          <cell r="F930">
            <v>0</v>
          </cell>
          <cell r="N930" t="str">
            <v>女</v>
          </cell>
        </row>
        <row r="931">
          <cell r="A931">
            <v>30130</v>
          </cell>
          <cell r="F931">
            <v>0</v>
          </cell>
          <cell r="N931" t="str">
            <v>女</v>
          </cell>
        </row>
        <row r="932">
          <cell r="A932">
            <v>30201</v>
          </cell>
          <cell r="F932">
            <v>0</v>
          </cell>
          <cell r="N932" t="str">
            <v>男</v>
          </cell>
        </row>
        <row r="933">
          <cell r="A933">
            <v>30202</v>
          </cell>
          <cell r="F933">
            <v>0</v>
          </cell>
          <cell r="N933" t="str">
            <v>男</v>
          </cell>
        </row>
        <row r="934">
          <cell r="A934">
            <v>30203</v>
          </cell>
          <cell r="F934">
            <v>0</v>
          </cell>
          <cell r="N934" t="str">
            <v>男</v>
          </cell>
        </row>
        <row r="935">
          <cell r="A935">
            <v>30204</v>
          </cell>
          <cell r="F935">
            <v>0</v>
          </cell>
          <cell r="N935" t="str">
            <v>男</v>
          </cell>
        </row>
        <row r="936">
          <cell r="A936">
            <v>30205</v>
          </cell>
          <cell r="F936">
            <v>0</v>
          </cell>
          <cell r="N936" t="str">
            <v>男</v>
          </cell>
        </row>
        <row r="937">
          <cell r="A937">
            <v>30206</v>
          </cell>
          <cell r="F937">
            <v>0</v>
          </cell>
          <cell r="N937" t="str">
            <v>男</v>
          </cell>
        </row>
        <row r="938">
          <cell r="A938">
            <v>30207</v>
          </cell>
          <cell r="F938">
            <v>0</v>
          </cell>
          <cell r="N938" t="str">
            <v>男</v>
          </cell>
        </row>
        <row r="939">
          <cell r="A939">
            <v>30208</v>
          </cell>
          <cell r="F939">
            <v>0</v>
          </cell>
          <cell r="N939" t="str">
            <v>男</v>
          </cell>
        </row>
        <row r="940">
          <cell r="A940">
            <v>30209</v>
          </cell>
          <cell r="F940">
            <v>0</v>
          </cell>
          <cell r="N940" t="str">
            <v>男</v>
          </cell>
        </row>
        <row r="941">
          <cell r="A941">
            <v>30210</v>
          </cell>
          <cell r="F941">
            <v>0</v>
          </cell>
          <cell r="N941" t="str">
            <v>男</v>
          </cell>
        </row>
        <row r="942">
          <cell r="A942">
            <v>30211</v>
          </cell>
          <cell r="F942">
            <v>0</v>
          </cell>
          <cell r="N942" t="str">
            <v>男</v>
          </cell>
        </row>
        <row r="943">
          <cell r="A943">
            <v>30212</v>
          </cell>
          <cell r="F943">
            <v>0</v>
          </cell>
          <cell r="N943" t="str">
            <v>男</v>
          </cell>
        </row>
        <row r="944">
          <cell r="A944">
            <v>30213</v>
          </cell>
          <cell r="F944">
            <v>0</v>
          </cell>
          <cell r="N944" t="str">
            <v>男</v>
          </cell>
        </row>
        <row r="945">
          <cell r="A945">
            <v>30214</v>
          </cell>
          <cell r="F945">
            <v>0</v>
          </cell>
          <cell r="N945" t="str">
            <v>男</v>
          </cell>
        </row>
        <row r="946">
          <cell r="A946">
            <v>30215</v>
          </cell>
          <cell r="F946">
            <v>0</v>
          </cell>
          <cell r="N946" t="str">
            <v>男</v>
          </cell>
        </row>
        <row r="947">
          <cell r="A947">
            <v>30216</v>
          </cell>
          <cell r="F947">
            <v>0</v>
          </cell>
          <cell r="N947" t="str">
            <v>男</v>
          </cell>
        </row>
        <row r="948">
          <cell r="A948">
            <v>30217</v>
          </cell>
          <cell r="F948">
            <v>0</v>
          </cell>
          <cell r="N948" t="str">
            <v>女</v>
          </cell>
        </row>
        <row r="949">
          <cell r="A949">
            <v>30218</v>
          </cell>
          <cell r="F949">
            <v>0</v>
          </cell>
          <cell r="N949" t="str">
            <v>女</v>
          </cell>
        </row>
        <row r="950">
          <cell r="A950">
            <v>30219</v>
          </cell>
          <cell r="F950">
            <v>0</v>
          </cell>
          <cell r="N950" t="str">
            <v>女</v>
          </cell>
        </row>
        <row r="951">
          <cell r="A951">
            <v>30220</v>
          </cell>
          <cell r="F951">
            <v>0</v>
          </cell>
          <cell r="N951" t="str">
            <v>女</v>
          </cell>
        </row>
        <row r="952">
          <cell r="A952">
            <v>30221</v>
          </cell>
          <cell r="F952">
            <v>0</v>
          </cell>
          <cell r="N952" t="str">
            <v>女</v>
          </cell>
        </row>
        <row r="953">
          <cell r="A953">
            <v>30222</v>
          </cell>
          <cell r="F953">
            <v>0</v>
          </cell>
          <cell r="N953" t="str">
            <v>男</v>
          </cell>
        </row>
        <row r="954">
          <cell r="A954">
            <v>30223</v>
          </cell>
          <cell r="F954">
            <v>0</v>
          </cell>
          <cell r="N954" t="str">
            <v>女</v>
          </cell>
        </row>
        <row r="955">
          <cell r="A955">
            <v>30224</v>
          </cell>
          <cell r="F955">
            <v>0</v>
          </cell>
          <cell r="N955" t="str">
            <v>女</v>
          </cell>
        </row>
        <row r="956">
          <cell r="A956">
            <v>30225</v>
          </cell>
          <cell r="F956">
            <v>0</v>
          </cell>
          <cell r="N956" t="str">
            <v>女</v>
          </cell>
        </row>
        <row r="957">
          <cell r="A957">
            <v>30226</v>
          </cell>
          <cell r="F957">
            <v>0</v>
          </cell>
          <cell r="N957" t="str">
            <v>女</v>
          </cell>
        </row>
        <row r="958">
          <cell r="A958">
            <v>30227</v>
          </cell>
          <cell r="F958">
            <v>0</v>
          </cell>
          <cell r="N958" t="str">
            <v>女</v>
          </cell>
        </row>
        <row r="959">
          <cell r="A959">
            <v>30228</v>
          </cell>
          <cell r="F959">
            <v>0</v>
          </cell>
          <cell r="N959" t="str">
            <v>女</v>
          </cell>
        </row>
        <row r="960">
          <cell r="A960">
            <v>30229</v>
          </cell>
          <cell r="F960">
            <v>0</v>
          </cell>
          <cell r="N960" t="str">
            <v>女</v>
          </cell>
        </row>
        <row r="961">
          <cell r="A961">
            <v>30230</v>
          </cell>
          <cell r="F961">
            <v>0</v>
          </cell>
          <cell r="N961" t="str">
            <v>女</v>
          </cell>
        </row>
        <row r="962">
          <cell r="A962">
            <v>30301</v>
          </cell>
          <cell r="F962">
            <v>0</v>
          </cell>
          <cell r="N962" t="str">
            <v>男</v>
          </cell>
        </row>
        <row r="963">
          <cell r="A963">
            <v>30302</v>
          </cell>
          <cell r="F963">
            <v>0</v>
          </cell>
          <cell r="N963" t="str">
            <v>男</v>
          </cell>
        </row>
        <row r="964">
          <cell r="A964">
            <v>30303</v>
          </cell>
          <cell r="F964">
            <v>0</v>
          </cell>
          <cell r="N964" t="str">
            <v>男</v>
          </cell>
        </row>
        <row r="965">
          <cell r="A965">
            <v>30304</v>
          </cell>
          <cell r="F965">
            <v>0</v>
          </cell>
          <cell r="N965" t="str">
            <v>男</v>
          </cell>
        </row>
        <row r="966">
          <cell r="A966">
            <v>30305</v>
          </cell>
          <cell r="F966">
            <v>0</v>
          </cell>
          <cell r="N966" t="str">
            <v>男</v>
          </cell>
        </row>
        <row r="967">
          <cell r="A967">
            <v>30306</v>
          </cell>
          <cell r="F967">
            <v>0</v>
          </cell>
          <cell r="N967" t="str">
            <v>男</v>
          </cell>
        </row>
        <row r="968">
          <cell r="A968">
            <v>30307</v>
          </cell>
          <cell r="F968">
            <v>0</v>
          </cell>
          <cell r="N968" t="str">
            <v>男</v>
          </cell>
        </row>
        <row r="969">
          <cell r="A969">
            <v>30308</v>
          </cell>
          <cell r="F969">
            <v>0</v>
          </cell>
          <cell r="N969" t="str">
            <v>男</v>
          </cell>
        </row>
        <row r="970">
          <cell r="A970">
            <v>30309</v>
          </cell>
          <cell r="F970">
            <v>0</v>
          </cell>
          <cell r="N970" t="str">
            <v>男</v>
          </cell>
        </row>
        <row r="971">
          <cell r="A971">
            <v>30310</v>
          </cell>
          <cell r="F971">
            <v>0</v>
          </cell>
          <cell r="N971" t="str">
            <v>男</v>
          </cell>
        </row>
        <row r="972">
          <cell r="A972">
            <v>30311</v>
          </cell>
          <cell r="F972">
            <v>0</v>
          </cell>
          <cell r="N972" t="str">
            <v>男</v>
          </cell>
        </row>
        <row r="973">
          <cell r="A973">
            <v>30312</v>
          </cell>
          <cell r="F973">
            <v>0</v>
          </cell>
          <cell r="N973" t="str">
            <v>男</v>
          </cell>
        </row>
        <row r="974">
          <cell r="A974">
            <v>30313</v>
          </cell>
          <cell r="F974">
            <v>0</v>
          </cell>
          <cell r="N974" t="str">
            <v>男</v>
          </cell>
        </row>
        <row r="975">
          <cell r="A975">
            <v>30314</v>
          </cell>
          <cell r="F975">
            <v>0</v>
          </cell>
          <cell r="N975" t="str">
            <v>男</v>
          </cell>
        </row>
        <row r="976">
          <cell r="A976">
            <v>30315</v>
          </cell>
          <cell r="F976">
            <v>0</v>
          </cell>
          <cell r="N976" t="str">
            <v>男</v>
          </cell>
        </row>
        <row r="977">
          <cell r="A977">
            <v>30316</v>
          </cell>
          <cell r="F977">
            <v>0</v>
          </cell>
          <cell r="N977" t="str">
            <v>男</v>
          </cell>
        </row>
        <row r="978">
          <cell r="A978">
            <v>30317</v>
          </cell>
          <cell r="F978">
            <v>0</v>
          </cell>
          <cell r="N978" t="str">
            <v>女</v>
          </cell>
        </row>
        <row r="979">
          <cell r="A979">
            <v>30318</v>
          </cell>
          <cell r="F979">
            <v>0</v>
          </cell>
          <cell r="N979" t="str">
            <v>女</v>
          </cell>
        </row>
        <row r="980">
          <cell r="A980">
            <v>30319</v>
          </cell>
          <cell r="F980">
            <v>0</v>
          </cell>
          <cell r="N980" t="str">
            <v>女</v>
          </cell>
        </row>
        <row r="981">
          <cell r="A981">
            <v>30320</v>
          </cell>
          <cell r="F981">
            <v>0</v>
          </cell>
          <cell r="N981" t="str">
            <v>女</v>
          </cell>
        </row>
        <row r="982">
          <cell r="A982">
            <v>30321</v>
          </cell>
          <cell r="F982">
            <v>0</v>
          </cell>
          <cell r="N982" t="str">
            <v>女</v>
          </cell>
        </row>
        <row r="983">
          <cell r="A983">
            <v>30322</v>
          </cell>
          <cell r="F983">
            <v>0</v>
          </cell>
          <cell r="N983" t="str">
            <v>女</v>
          </cell>
        </row>
        <row r="984">
          <cell r="A984">
            <v>30323</v>
          </cell>
          <cell r="F984">
            <v>0</v>
          </cell>
          <cell r="N984" t="str">
            <v>女</v>
          </cell>
        </row>
        <row r="985">
          <cell r="A985">
            <v>30324</v>
          </cell>
          <cell r="F985">
            <v>0</v>
          </cell>
          <cell r="N985" t="str">
            <v>女</v>
          </cell>
        </row>
        <row r="986">
          <cell r="A986">
            <v>30325</v>
          </cell>
          <cell r="F986">
            <v>0</v>
          </cell>
          <cell r="N986" t="str">
            <v>女</v>
          </cell>
        </row>
        <row r="987">
          <cell r="A987">
            <v>30326</v>
          </cell>
          <cell r="F987">
            <v>0</v>
          </cell>
          <cell r="N987" t="str">
            <v>女</v>
          </cell>
        </row>
        <row r="988">
          <cell r="A988">
            <v>30327</v>
          </cell>
          <cell r="F988">
            <v>0</v>
          </cell>
          <cell r="N988" t="str">
            <v>女</v>
          </cell>
        </row>
        <row r="989">
          <cell r="A989">
            <v>30328</v>
          </cell>
          <cell r="F989">
            <v>0</v>
          </cell>
          <cell r="N989" t="str">
            <v>女</v>
          </cell>
        </row>
        <row r="990">
          <cell r="A990">
            <v>30329</v>
          </cell>
          <cell r="F990">
            <v>0</v>
          </cell>
          <cell r="N990" t="str">
            <v>女</v>
          </cell>
        </row>
        <row r="991">
          <cell r="A991">
            <v>30330</v>
          </cell>
          <cell r="F991">
            <v>0</v>
          </cell>
          <cell r="N991" t="str">
            <v>女</v>
          </cell>
        </row>
        <row r="992">
          <cell r="A992">
            <v>30401</v>
          </cell>
          <cell r="F992">
            <v>0</v>
          </cell>
          <cell r="N992" t="str">
            <v>男</v>
          </cell>
        </row>
        <row r="993">
          <cell r="A993">
            <v>30402</v>
          </cell>
          <cell r="F993">
            <v>0</v>
          </cell>
          <cell r="N993" t="str">
            <v>男</v>
          </cell>
        </row>
        <row r="994">
          <cell r="A994">
            <v>30403</v>
          </cell>
          <cell r="F994">
            <v>0</v>
          </cell>
          <cell r="N994" t="str">
            <v>男</v>
          </cell>
        </row>
        <row r="995">
          <cell r="A995">
            <v>30404</v>
          </cell>
          <cell r="F995">
            <v>0</v>
          </cell>
          <cell r="N995" t="str">
            <v>男</v>
          </cell>
        </row>
        <row r="996">
          <cell r="A996">
            <v>30405</v>
          </cell>
          <cell r="F996">
            <v>0</v>
          </cell>
          <cell r="N996" t="str">
            <v>男</v>
          </cell>
        </row>
        <row r="997">
          <cell r="A997">
            <v>30406</v>
          </cell>
          <cell r="F997">
            <v>0</v>
          </cell>
          <cell r="N997" t="str">
            <v>男</v>
          </cell>
        </row>
        <row r="998">
          <cell r="A998">
            <v>30407</v>
          </cell>
          <cell r="F998">
            <v>0</v>
          </cell>
          <cell r="N998" t="str">
            <v>男</v>
          </cell>
        </row>
        <row r="999">
          <cell r="A999">
            <v>30408</v>
          </cell>
          <cell r="F999">
            <v>0</v>
          </cell>
          <cell r="N999" t="str">
            <v>男</v>
          </cell>
        </row>
        <row r="1000">
          <cell r="A1000">
            <v>30409</v>
          </cell>
          <cell r="F1000">
            <v>0</v>
          </cell>
          <cell r="N1000" t="str">
            <v>男</v>
          </cell>
        </row>
        <row r="1001">
          <cell r="A1001">
            <v>30410</v>
          </cell>
          <cell r="F1001">
            <v>0</v>
          </cell>
          <cell r="N1001" t="str">
            <v>男</v>
          </cell>
        </row>
        <row r="1002">
          <cell r="A1002">
            <v>30411</v>
          </cell>
          <cell r="F1002">
            <v>0</v>
          </cell>
          <cell r="N1002" t="str">
            <v>男</v>
          </cell>
        </row>
        <row r="1003">
          <cell r="A1003">
            <v>30412</v>
          </cell>
          <cell r="F1003">
            <v>0</v>
          </cell>
          <cell r="N1003" t="str">
            <v>男</v>
          </cell>
        </row>
        <row r="1004">
          <cell r="A1004">
            <v>30413</v>
          </cell>
          <cell r="F1004">
            <v>0</v>
          </cell>
          <cell r="N1004" t="str">
            <v>男</v>
          </cell>
        </row>
        <row r="1005">
          <cell r="A1005">
            <v>30414</v>
          </cell>
          <cell r="F1005">
            <v>0</v>
          </cell>
          <cell r="N1005" t="str">
            <v>男</v>
          </cell>
        </row>
        <row r="1006">
          <cell r="A1006">
            <v>30415</v>
          </cell>
          <cell r="F1006">
            <v>0</v>
          </cell>
          <cell r="N1006" t="str">
            <v>男</v>
          </cell>
        </row>
        <row r="1007">
          <cell r="A1007">
            <v>30416</v>
          </cell>
          <cell r="F1007">
            <v>0</v>
          </cell>
          <cell r="N1007" t="str">
            <v>男</v>
          </cell>
        </row>
        <row r="1008">
          <cell r="A1008">
            <v>30417</v>
          </cell>
          <cell r="F1008">
            <v>0</v>
          </cell>
          <cell r="N1008" t="str">
            <v>女</v>
          </cell>
        </row>
        <row r="1009">
          <cell r="A1009">
            <v>30418</v>
          </cell>
          <cell r="F1009">
            <v>0</v>
          </cell>
          <cell r="N1009" t="str">
            <v>女</v>
          </cell>
        </row>
        <row r="1010">
          <cell r="A1010">
            <v>30419</v>
          </cell>
          <cell r="F1010">
            <v>0</v>
          </cell>
          <cell r="N1010" t="str">
            <v>女</v>
          </cell>
        </row>
        <row r="1011">
          <cell r="A1011">
            <v>30420</v>
          </cell>
          <cell r="F1011">
            <v>0</v>
          </cell>
          <cell r="N1011" t="str">
            <v>女</v>
          </cell>
        </row>
        <row r="1012">
          <cell r="A1012">
            <v>30421</v>
          </cell>
          <cell r="F1012">
            <v>0</v>
          </cell>
          <cell r="N1012" t="str">
            <v>女</v>
          </cell>
        </row>
        <row r="1013">
          <cell r="A1013">
            <v>30422</v>
          </cell>
          <cell r="F1013">
            <v>0</v>
          </cell>
          <cell r="N1013" t="str">
            <v>女</v>
          </cell>
        </row>
        <row r="1014">
          <cell r="A1014">
            <v>30423</v>
          </cell>
          <cell r="F1014">
            <v>0</v>
          </cell>
          <cell r="N1014" t="str">
            <v>女</v>
          </cell>
        </row>
        <row r="1015">
          <cell r="A1015">
            <v>30424</v>
          </cell>
          <cell r="F1015">
            <v>0</v>
          </cell>
          <cell r="N1015" t="str">
            <v>女</v>
          </cell>
        </row>
        <row r="1016">
          <cell r="A1016">
            <v>30425</v>
          </cell>
          <cell r="F1016">
            <v>0</v>
          </cell>
          <cell r="N1016" t="str">
            <v>女</v>
          </cell>
        </row>
        <row r="1017">
          <cell r="A1017">
            <v>30426</v>
          </cell>
          <cell r="F1017">
            <v>0</v>
          </cell>
          <cell r="N1017" t="str">
            <v>女</v>
          </cell>
        </row>
        <row r="1018">
          <cell r="A1018">
            <v>30427</v>
          </cell>
          <cell r="F1018">
            <v>0</v>
          </cell>
          <cell r="N1018" t="str">
            <v>女</v>
          </cell>
        </row>
        <row r="1019">
          <cell r="A1019">
            <v>30428</v>
          </cell>
          <cell r="F1019">
            <v>0</v>
          </cell>
          <cell r="N1019" t="str">
            <v>女</v>
          </cell>
        </row>
        <row r="1020">
          <cell r="A1020">
            <v>30429</v>
          </cell>
          <cell r="F1020">
            <v>0</v>
          </cell>
          <cell r="N1020" t="str">
            <v>女</v>
          </cell>
        </row>
        <row r="1021">
          <cell r="A1021">
            <v>30430</v>
          </cell>
          <cell r="F1021">
            <v>0</v>
          </cell>
          <cell r="N1021" t="str">
            <v>女</v>
          </cell>
        </row>
        <row r="1022">
          <cell r="A1022">
            <v>30501</v>
          </cell>
          <cell r="F1022">
            <v>0</v>
          </cell>
          <cell r="N1022" t="str">
            <v>男</v>
          </cell>
        </row>
        <row r="1023">
          <cell r="A1023">
            <v>30502</v>
          </cell>
          <cell r="F1023">
            <v>0</v>
          </cell>
          <cell r="N1023" t="str">
            <v>男</v>
          </cell>
        </row>
        <row r="1024">
          <cell r="A1024">
            <v>30503</v>
          </cell>
          <cell r="F1024">
            <v>0</v>
          </cell>
          <cell r="N1024" t="str">
            <v>男</v>
          </cell>
        </row>
        <row r="1025">
          <cell r="A1025">
            <v>30504</v>
          </cell>
          <cell r="F1025">
            <v>0</v>
          </cell>
          <cell r="N1025" t="str">
            <v>男</v>
          </cell>
        </row>
        <row r="1026">
          <cell r="A1026">
            <v>30505</v>
          </cell>
          <cell r="F1026">
            <v>0</v>
          </cell>
          <cell r="N1026" t="str">
            <v>男</v>
          </cell>
        </row>
        <row r="1027">
          <cell r="A1027">
            <v>30506</v>
          </cell>
          <cell r="F1027">
            <v>0</v>
          </cell>
          <cell r="N1027" t="str">
            <v>男</v>
          </cell>
        </row>
        <row r="1028">
          <cell r="A1028">
            <v>30507</v>
          </cell>
          <cell r="F1028">
            <v>0</v>
          </cell>
          <cell r="N1028" t="str">
            <v>男</v>
          </cell>
        </row>
        <row r="1029">
          <cell r="A1029">
            <v>30508</v>
          </cell>
          <cell r="F1029">
            <v>0</v>
          </cell>
          <cell r="N1029" t="str">
            <v>男</v>
          </cell>
        </row>
        <row r="1030">
          <cell r="A1030">
            <v>30509</v>
          </cell>
          <cell r="F1030">
            <v>0</v>
          </cell>
          <cell r="N1030" t="str">
            <v>男</v>
          </cell>
        </row>
        <row r="1031">
          <cell r="A1031">
            <v>30510</v>
          </cell>
          <cell r="F1031">
            <v>0</v>
          </cell>
          <cell r="N1031" t="str">
            <v>男</v>
          </cell>
        </row>
        <row r="1032">
          <cell r="A1032">
            <v>30511</v>
          </cell>
          <cell r="F1032">
            <v>0</v>
          </cell>
          <cell r="N1032" t="str">
            <v>男</v>
          </cell>
        </row>
        <row r="1033">
          <cell r="A1033">
            <v>30512</v>
          </cell>
          <cell r="F1033">
            <v>0</v>
          </cell>
          <cell r="N1033" t="str">
            <v>男</v>
          </cell>
        </row>
        <row r="1034">
          <cell r="A1034">
            <v>30513</v>
          </cell>
          <cell r="F1034">
            <v>0</v>
          </cell>
          <cell r="N1034" t="str">
            <v>男</v>
          </cell>
        </row>
        <row r="1035">
          <cell r="A1035">
            <v>30514</v>
          </cell>
          <cell r="F1035">
            <v>0</v>
          </cell>
          <cell r="N1035" t="str">
            <v>男</v>
          </cell>
        </row>
        <row r="1036">
          <cell r="A1036">
            <v>30515</v>
          </cell>
          <cell r="F1036">
            <v>0</v>
          </cell>
          <cell r="N1036" t="str">
            <v>男</v>
          </cell>
        </row>
        <row r="1037">
          <cell r="A1037">
            <v>30516</v>
          </cell>
          <cell r="F1037">
            <v>0</v>
          </cell>
          <cell r="N1037" t="str">
            <v>女</v>
          </cell>
        </row>
        <row r="1038">
          <cell r="A1038">
            <v>30517</v>
          </cell>
          <cell r="F1038">
            <v>0</v>
          </cell>
          <cell r="N1038" t="str">
            <v>女</v>
          </cell>
        </row>
        <row r="1039">
          <cell r="A1039">
            <v>30518</v>
          </cell>
          <cell r="F1039">
            <v>0</v>
          </cell>
          <cell r="N1039" t="str">
            <v>女</v>
          </cell>
        </row>
        <row r="1040">
          <cell r="A1040">
            <v>30519</v>
          </cell>
          <cell r="F1040">
            <v>0</v>
          </cell>
          <cell r="N1040" t="str">
            <v>女</v>
          </cell>
        </row>
        <row r="1041">
          <cell r="A1041">
            <v>30520</v>
          </cell>
          <cell r="F1041">
            <v>0</v>
          </cell>
          <cell r="N1041" t="str">
            <v>女</v>
          </cell>
        </row>
        <row r="1042">
          <cell r="A1042">
            <v>30521</v>
          </cell>
          <cell r="F1042">
            <v>0</v>
          </cell>
          <cell r="N1042" t="str">
            <v>女</v>
          </cell>
        </row>
        <row r="1043">
          <cell r="A1043">
            <v>30522</v>
          </cell>
          <cell r="F1043">
            <v>0</v>
          </cell>
          <cell r="N1043" t="str">
            <v>女</v>
          </cell>
        </row>
        <row r="1044">
          <cell r="A1044">
            <v>30523</v>
          </cell>
          <cell r="F1044">
            <v>0</v>
          </cell>
          <cell r="N1044" t="str">
            <v>女</v>
          </cell>
        </row>
        <row r="1045">
          <cell r="A1045">
            <v>30524</v>
          </cell>
          <cell r="F1045">
            <v>0</v>
          </cell>
          <cell r="N1045" t="str">
            <v>女</v>
          </cell>
        </row>
        <row r="1046">
          <cell r="A1046">
            <v>30525</v>
          </cell>
          <cell r="F1046">
            <v>0</v>
          </cell>
          <cell r="N1046" t="str">
            <v>女</v>
          </cell>
        </row>
        <row r="1047">
          <cell r="A1047">
            <v>30526</v>
          </cell>
          <cell r="F1047">
            <v>0</v>
          </cell>
          <cell r="N1047" t="str">
            <v>女</v>
          </cell>
        </row>
        <row r="1048">
          <cell r="A1048">
            <v>30527</v>
          </cell>
          <cell r="F1048">
            <v>0</v>
          </cell>
          <cell r="N1048" t="str">
            <v>女</v>
          </cell>
        </row>
        <row r="1049">
          <cell r="A1049">
            <v>30528</v>
          </cell>
          <cell r="F1049">
            <v>0</v>
          </cell>
          <cell r="N1049" t="str">
            <v>男</v>
          </cell>
        </row>
        <row r="1050">
          <cell r="A1050">
            <v>30529</v>
          </cell>
          <cell r="F1050">
            <v>0</v>
          </cell>
          <cell r="N1050" t="str">
            <v>女</v>
          </cell>
        </row>
        <row r="1051">
          <cell r="A1051">
            <v>30530</v>
          </cell>
          <cell r="F1051">
            <v>0</v>
          </cell>
          <cell r="N1051" t="str">
            <v>女</v>
          </cell>
        </row>
        <row r="1052">
          <cell r="A1052">
            <v>30601</v>
          </cell>
          <cell r="F1052">
            <v>0</v>
          </cell>
          <cell r="N1052" t="str">
            <v>男</v>
          </cell>
        </row>
        <row r="1053">
          <cell r="A1053">
            <v>30602</v>
          </cell>
          <cell r="F1053">
            <v>0</v>
          </cell>
          <cell r="N1053" t="str">
            <v>男</v>
          </cell>
        </row>
        <row r="1054">
          <cell r="A1054">
            <v>30603</v>
          </cell>
          <cell r="F1054">
            <v>0</v>
          </cell>
          <cell r="N1054" t="str">
            <v>男</v>
          </cell>
        </row>
        <row r="1055">
          <cell r="A1055">
            <v>30604</v>
          </cell>
          <cell r="F1055">
            <v>0</v>
          </cell>
          <cell r="N1055" t="str">
            <v>男</v>
          </cell>
        </row>
        <row r="1056">
          <cell r="A1056">
            <v>30605</v>
          </cell>
          <cell r="F1056">
            <v>0</v>
          </cell>
          <cell r="N1056" t="str">
            <v>男</v>
          </cell>
        </row>
        <row r="1057">
          <cell r="A1057">
            <v>30606</v>
          </cell>
          <cell r="F1057">
            <v>0</v>
          </cell>
          <cell r="N1057" t="str">
            <v>男</v>
          </cell>
        </row>
        <row r="1058">
          <cell r="A1058">
            <v>30607</v>
          </cell>
          <cell r="F1058">
            <v>0</v>
          </cell>
          <cell r="N1058" t="str">
            <v>男</v>
          </cell>
        </row>
        <row r="1059">
          <cell r="A1059">
            <v>30608</v>
          </cell>
          <cell r="F1059">
            <v>0</v>
          </cell>
          <cell r="N1059" t="str">
            <v>男</v>
          </cell>
        </row>
        <row r="1060">
          <cell r="A1060">
            <v>30609</v>
          </cell>
          <cell r="F1060">
            <v>0</v>
          </cell>
          <cell r="N1060" t="str">
            <v>男</v>
          </cell>
        </row>
        <row r="1061">
          <cell r="A1061">
            <v>30610</v>
          </cell>
          <cell r="F1061">
            <v>0</v>
          </cell>
          <cell r="N1061" t="str">
            <v>男</v>
          </cell>
        </row>
        <row r="1062">
          <cell r="A1062">
            <v>30611</v>
          </cell>
          <cell r="F1062">
            <v>0</v>
          </cell>
          <cell r="N1062" t="str">
            <v>男</v>
          </cell>
        </row>
        <row r="1063">
          <cell r="A1063">
            <v>30612</v>
          </cell>
          <cell r="F1063">
            <v>0</v>
          </cell>
          <cell r="N1063" t="str">
            <v>男</v>
          </cell>
        </row>
        <row r="1064">
          <cell r="A1064">
            <v>30613</v>
          </cell>
          <cell r="F1064">
            <v>0</v>
          </cell>
          <cell r="N1064" t="str">
            <v>男</v>
          </cell>
        </row>
        <row r="1065">
          <cell r="A1065">
            <v>30614</v>
          </cell>
          <cell r="F1065">
            <v>0</v>
          </cell>
          <cell r="N1065" t="str">
            <v>男</v>
          </cell>
        </row>
        <row r="1066">
          <cell r="A1066">
            <v>30615</v>
          </cell>
          <cell r="F1066">
            <v>0</v>
          </cell>
          <cell r="N1066" t="str">
            <v>男</v>
          </cell>
        </row>
        <row r="1067">
          <cell r="A1067">
            <v>30616</v>
          </cell>
          <cell r="F1067">
            <v>0</v>
          </cell>
          <cell r="N1067" t="str">
            <v>女</v>
          </cell>
        </row>
        <row r="1068">
          <cell r="A1068">
            <v>30617</v>
          </cell>
          <cell r="F1068">
            <v>0</v>
          </cell>
          <cell r="N1068" t="str">
            <v>女</v>
          </cell>
        </row>
        <row r="1069">
          <cell r="A1069">
            <v>30618</v>
          </cell>
          <cell r="F1069">
            <v>0</v>
          </cell>
          <cell r="N1069" t="str">
            <v>女</v>
          </cell>
        </row>
        <row r="1070">
          <cell r="A1070">
            <v>30619</v>
          </cell>
          <cell r="F1070">
            <v>0</v>
          </cell>
          <cell r="N1070" t="str">
            <v>女</v>
          </cell>
        </row>
        <row r="1071">
          <cell r="A1071">
            <v>30620</v>
          </cell>
          <cell r="F1071">
            <v>0</v>
          </cell>
          <cell r="N1071" t="str">
            <v>女</v>
          </cell>
        </row>
        <row r="1072">
          <cell r="A1072">
            <v>30621</v>
          </cell>
          <cell r="F1072">
            <v>0</v>
          </cell>
          <cell r="N1072" t="str">
            <v>女</v>
          </cell>
        </row>
        <row r="1073">
          <cell r="A1073">
            <v>30622</v>
          </cell>
          <cell r="F1073">
            <v>0</v>
          </cell>
          <cell r="N1073" t="str">
            <v>女</v>
          </cell>
        </row>
        <row r="1074">
          <cell r="A1074">
            <v>30623</v>
          </cell>
          <cell r="F1074">
            <v>0</v>
          </cell>
          <cell r="N1074" t="str">
            <v>女</v>
          </cell>
        </row>
        <row r="1075">
          <cell r="A1075">
            <v>30624</v>
          </cell>
          <cell r="F1075">
            <v>0</v>
          </cell>
          <cell r="N1075" t="str">
            <v>女</v>
          </cell>
        </row>
        <row r="1076">
          <cell r="A1076">
            <v>30625</v>
          </cell>
          <cell r="F1076">
            <v>0</v>
          </cell>
          <cell r="N1076" t="str">
            <v>女</v>
          </cell>
        </row>
        <row r="1077">
          <cell r="A1077">
            <v>30626</v>
          </cell>
          <cell r="F1077">
            <v>0</v>
          </cell>
          <cell r="N1077" t="str">
            <v>女</v>
          </cell>
        </row>
        <row r="1078">
          <cell r="A1078">
            <v>30627</v>
          </cell>
          <cell r="F1078">
            <v>0</v>
          </cell>
          <cell r="N1078" t="str">
            <v>男</v>
          </cell>
        </row>
        <row r="1079">
          <cell r="A1079">
            <v>30628</v>
          </cell>
          <cell r="F1079">
            <v>0</v>
          </cell>
          <cell r="N1079" t="str">
            <v>男</v>
          </cell>
        </row>
        <row r="1080">
          <cell r="A1080">
            <v>30629</v>
          </cell>
          <cell r="F1080">
            <v>0</v>
          </cell>
          <cell r="N1080" t="str">
            <v>女</v>
          </cell>
        </row>
        <row r="1081">
          <cell r="A1081">
            <v>30630</v>
          </cell>
          <cell r="F1081">
            <v>0</v>
          </cell>
          <cell r="N1081" t="str">
            <v>女</v>
          </cell>
        </row>
        <row r="1082">
          <cell r="A1082">
            <v>30701</v>
          </cell>
          <cell r="F1082">
            <v>0</v>
          </cell>
          <cell r="N1082" t="str">
            <v>男</v>
          </cell>
        </row>
        <row r="1083">
          <cell r="A1083">
            <v>30702</v>
          </cell>
          <cell r="F1083">
            <v>0</v>
          </cell>
          <cell r="N1083" t="str">
            <v>男</v>
          </cell>
        </row>
        <row r="1084">
          <cell r="A1084">
            <v>30703</v>
          </cell>
          <cell r="F1084">
            <v>0</v>
          </cell>
          <cell r="N1084" t="str">
            <v>男</v>
          </cell>
        </row>
        <row r="1085">
          <cell r="A1085">
            <v>30704</v>
          </cell>
          <cell r="F1085">
            <v>0</v>
          </cell>
          <cell r="N1085" t="str">
            <v>男</v>
          </cell>
        </row>
        <row r="1086">
          <cell r="A1086">
            <v>30705</v>
          </cell>
          <cell r="F1086">
            <v>0</v>
          </cell>
          <cell r="N1086" t="str">
            <v>男</v>
          </cell>
        </row>
        <row r="1087">
          <cell r="A1087">
            <v>30706</v>
          </cell>
          <cell r="F1087">
            <v>0</v>
          </cell>
          <cell r="N1087" t="str">
            <v>男</v>
          </cell>
        </row>
        <row r="1088">
          <cell r="A1088">
            <v>30707</v>
          </cell>
          <cell r="F1088">
            <v>0</v>
          </cell>
          <cell r="N1088" t="str">
            <v>男</v>
          </cell>
        </row>
        <row r="1089">
          <cell r="A1089">
            <v>30708</v>
          </cell>
          <cell r="F1089">
            <v>0</v>
          </cell>
          <cell r="N1089" t="str">
            <v>男</v>
          </cell>
        </row>
        <row r="1090">
          <cell r="A1090">
            <v>30709</v>
          </cell>
          <cell r="F1090">
            <v>0</v>
          </cell>
          <cell r="N1090" t="str">
            <v>男</v>
          </cell>
        </row>
        <row r="1091">
          <cell r="A1091">
            <v>30710</v>
          </cell>
          <cell r="F1091">
            <v>0</v>
          </cell>
          <cell r="N1091" t="str">
            <v>男</v>
          </cell>
        </row>
        <row r="1092">
          <cell r="A1092">
            <v>30711</v>
          </cell>
          <cell r="F1092">
            <v>0</v>
          </cell>
          <cell r="N1092" t="str">
            <v>男</v>
          </cell>
        </row>
        <row r="1093">
          <cell r="A1093">
            <v>30712</v>
          </cell>
          <cell r="F1093">
            <v>0</v>
          </cell>
          <cell r="N1093" t="str">
            <v>男</v>
          </cell>
        </row>
        <row r="1094">
          <cell r="A1094">
            <v>30713</v>
          </cell>
          <cell r="F1094">
            <v>0</v>
          </cell>
          <cell r="N1094" t="str">
            <v>男</v>
          </cell>
        </row>
        <row r="1095">
          <cell r="A1095">
            <v>30714</v>
          </cell>
          <cell r="F1095">
            <v>0</v>
          </cell>
          <cell r="N1095" t="str">
            <v>男</v>
          </cell>
        </row>
        <row r="1096">
          <cell r="A1096">
            <v>30715</v>
          </cell>
          <cell r="F1096">
            <v>0</v>
          </cell>
          <cell r="N1096" t="str">
            <v>男</v>
          </cell>
        </row>
        <row r="1097">
          <cell r="A1097">
            <v>30716</v>
          </cell>
          <cell r="F1097">
            <v>0</v>
          </cell>
          <cell r="N1097" t="str">
            <v>男</v>
          </cell>
        </row>
        <row r="1098">
          <cell r="A1098">
            <v>30717</v>
          </cell>
          <cell r="F1098">
            <v>0</v>
          </cell>
          <cell r="N1098" t="str">
            <v>女</v>
          </cell>
        </row>
        <row r="1099">
          <cell r="A1099">
            <v>30718</v>
          </cell>
          <cell r="F1099">
            <v>0</v>
          </cell>
          <cell r="N1099" t="str">
            <v>女</v>
          </cell>
        </row>
        <row r="1100">
          <cell r="A1100">
            <v>30719</v>
          </cell>
          <cell r="F1100">
            <v>0</v>
          </cell>
          <cell r="N1100" t="str">
            <v>女</v>
          </cell>
        </row>
        <row r="1101">
          <cell r="A1101">
            <v>30720</v>
          </cell>
          <cell r="F1101">
            <v>0</v>
          </cell>
          <cell r="N1101" t="str">
            <v>女</v>
          </cell>
        </row>
        <row r="1102">
          <cell r="A1102">
            <v>30721</v>
          </cell>
          <cell r="F1102">
            <v>0</v>
          </cell>
          <cell r="N1102" t="str">
            <v>女</v>
          </cell>
        </row>
        <row r="1103">
          <cell r="A1103">
            <v>30722</v>
          </cell>
          <cell r="F1103">
            <v>0</v>
          </cell>
          <cell r="N1103" t="str">
            <v>女</v>
          </cell>
        </row>
        <row r="1104">
          <cell r="A1104">
            <v>30723</v>
          </cell>
          <cell r="F1104">
            <v>0</v>
          </cell>
          <cell r="N1104" t="str">
            <v>女</v>
          </cell>
        </row>
        <row r="1105">
          <cell r="A1105">
            <v>30724</v>
          </cell>
          <cell r="F1105">
            <v>0</v>
          </cell>
          <cell r="N1105" t="str">
            <v>女</v>
          </cell>
        </row>
        <row r="1106">
          <cell r="A1106">
            <v>30725</v>
          </cell>
          <cell r="F1106">
            <v>0</v>
          </cell>
          <cell r="N1106" t="str">
            <v>女</v>
          </cell>
        </row>
        <row r="1107">
          <cell r="A1107">
            <v>30726</v>
          </cell>
          <cell r="F1107">
            <v>0</v>
          </cell>
          <cell r="N1107" t="str">
            <v>女</v>
          </cell>
        </row>
        <row r="1108">
          <cell r="A1108">
            <v>30727</v>
          </cell>
          <cell r="F1108">
            <v>0</v>
          </cell>
          <cell r="N1108" t="str">
            <v>女</v>
          </cell>
        </row>
        <row r="1109">
          <cell r="A1109">
            <v>30728</v>
          </cell>
          <cell r="F1109">
            <v>0</v>
          </cell>
          <cell r="N1109" t="str">
            <v>女</v>
          </cell>
        </row>
        <row r="1110">
          <cell r="A1110">
            <v>30729</v>
          </cell>
          <cell r="F1110">
            <v>0</v>
          </cell>
          <cell r="N1110" t="str">
            <v>女</v>
          </cell>
        </row>
        <row r="1111">
          <cell r="A1111">
            <v>30730</v>
          </cell>
          <cell r="F1111">
            <v>0</v>
          </cell>
          <cell r="N1111" t="str">
            <v>女</v>
          </cell>
        </row>
        <row r="1112">
          <cell r="A1112">
            <v>30801</v>
          </cell>
          <cell r="F1112">
            <v>0</v>
          </cell>
          <cell r="N1112" t="str">
            <v>男</v>
          </cell>
        </row>
        <row r="1113">
          <cell r="A1113">
            <v>30802</v>
          </cell>
          <cell r="F1113">
            <v>0</v>
          </cell>
          <cell r="N1113" t="str">
            <v>男</v>
          </cell>
        </row>
        <row r="1114">
          <cell r="A1114">
            <v>30803</v>
          </cell>
          <cell r="F1114">
            <v>0</v>
          </cell>
          <cell r="N1114" t="str">
            <v>男</v>
          </cell>
        </row>
        <row r="1115">
          <cell r="A1115">
            <v>30804</v>
          </cell>
          <cell r="F1115">
            <v>0</v>
          </cell>
          <cell r="N1115" t="str">
            <v>男</v>
          </cell>
        </row>
        <row r="1116">
          <cell r="A1116">
            <v>30805</v>
          </cell>
          <cell r="F1116">
            <v>0</v>
          </cell>
          <cell r="N1116" t="str">
            <v>男</v>
          </cell>
        </row>
        <row r="1117">
          <cell r="A1117">
            <v>30806</v>
          </cell>
          <cell r="F1117">
            <v>0</v>
          </cell>
          <cell r="N1117" t="str">
            <v>男</v>
          </cell>
        </row>
        <row r="1118">
          <cell r="A1118">
            <v>30807</v>
          </cell>
          <cell r="F1118">
            <v>0</v>
          </cell>
          <cell r="N1118" t="str">
            <v>男</v>
          </cell>
        </row>
        <row r="1119">
          <cell r="A1119">
            <v>30808</v>
          </cell>
          <cell r="F1119">
            <v>0</v>
          </cell>
          <cell r="N1119" t="str">
            <v>男</v>
          </cell>
        </row>
        <row r="1120">
          <cell r="A1120">
            <v>30809</v>
          </cell>
          <cell r="F1120">
            <v>0</v>
          </cell>
          <cell r="N1120" t="str">
            <v>男</v>
          </cell>
        </row>
        <row r="1121">
          <cell r="A1121">
            <v>30810</v>
          </cell>
          <cell r="F1121">
            <v>0</v>
          </cell>
          <cell r="N1121" t="str">
            <v>男</v>
          </cell>
        </row>
        <row r="1122">
          <cell r="A1122">
            <v>30811</v>
          </cell>
          <cell r="F1122">
            <v>0</v>
          </cell>
          <cell r="N1122" t="str">
            <v>男</v>
          </cell>
        </row>
        <row r="1123">
          <cell r="A1123">
            <v>30812</v>
          </cell>
          <cell r="F1123">
            <v>0</v>
          </cell>
          <cell r="N1123" t="str">
            <v>男</v>
          </cell>
        </row>
        <row r="1124">
          <cell r="A1124">
            <v>30813</v>
          </cell>
          <cell r="F1124">
            <v>0</v>
          </cell>
          <cell r="N1124" t="str">
            <v>男</v>
          </cell>
        </row>
        <row r="1125">
          <cell r="A1125">
            <v>30814</v>
          </cell>
          <cell r="F1125">
            <v>0</v>
          </cell>
          <cell r="N1125" t="str">
            <v>男</v>
          </cell>
        </row>
        <row r="1126">
          <cell r="A1126">
            <v>30815</v>
          </cell>
          <cell r="F1126">
            <v>0</v>
          </cell>
          <cell r="N1126" t="str">
            <v>男</v>
          </cell>
        </row>
        <row r="1127">
          <cell r="A1127">
            <v>30816</v>
          </cell>
          <cell r="F1127">
            <v>0</v>
          </cell>
          <cell r="N1127" t="str">
            <v>男</v>
          </cell>
        </row>
        <row r="1128">
          <cell r="A1128">
            <v>30817</v>
          </cell>
          <cell r="F1128">
            <v>0</v>
          </cell>
          <cell r="N1128" t="str">
            <v>女</v>
          </cell>
        </row>
        <row r="1129">
          <cell r="A1129">
            <v>30818</v>
          </cell>
          <cell r="F1129">
            <v>0</v>
          </cell>
          <cell r="N1129" t="str">
            <v>女</v>
          </cell>
        </row>
        <row r="1130">
          <cell r="A1130">
            <v>30819</v>
          </cell>
          <cell r="F1130">
            <v>0</v>
          </cell>
          <cell r="N1130" t="str">
            <v>女</v>
          </cell>
        </row>
        <row r="1131">
          <cell r="A1131">
            <v>30820</v>
          </cell>
          <cell r="F1131">
            <v>0</v>
          </cell>
          <cell r="N1131" t="str">
            <v>女</v>
          </cell>
        </row>
        <row r="1132">
          <cell r="A1132">
            <v>30821</v>
          </cell>
          <cell r="F1132">
            <v>0</v>
          </cell>
          <cell r="N1132" t="str">
            <v>女</v>
          </cell>
        </row>
        <row r="1133">
          <cell r="A1133">
            <v>30822</v>
          </cell>
          <cell r="F1133">
            <v>0</v>
          </cell>
          <cell r="N1133" t="str">
            <v>女</v>
          </cell>
        </row>
        <row r="1134">
          <cell r="A1134">
            <v>30823</v>
          </cell>
          <cell r="F1134">
            <v>0</v>
          </cell>
          <cell r="N1134" t="str">
            <v>女</v>
          </cell>
        </row>
        <row r="1135">
          <cell r="A1135">
            <v>30824</v>
          </cell>
          <cell r="F1135">
            <v>0</v>
          </cell>
          <cell r="N1135" t="str">
            <v>女</v>
          </cell>
        </row>
        <row r="1136">
          <cell r="A1136">
            <v>30825</v>
          </cell>
          <cell r="F1136">
            <v>0</v>
          </cell>
          <cell r="N1136" t="str">
            <v>女</v>
          </cell>
        </row>
        <row r="1137">
          <cell r="A1137">
            <v>30826</v>
          </cell>
          <cell r="F1137">
            <v>0</v>
          </cell>
          <cell r="N1137" t="str">
            <v>女</v>
          </cell>
        </row>
        <row r="1138">
          <cell r="A1138">
            <v>30827</v>
          </cell>
          <cell r="F1138">
            <v>0</v>
          </cell>
          <cell r="N1138" t="str">
            <v>女</v>
          </cell>
        </row>
        <row r="1139">
          <cell r="A1139">
            <v>30828</v>
          </cell>
          <cell r="F1139">
            <v>0</v>
          </cell>
          <cell r="N1139" t="str">
            <v>女</v>
          </cell>
        </row>
        <row r="1140">
          <cell r="A1140">
            <v>30829</v>
          </cell>
          <cell r="F1140">
            <v>0</v>
          </cell>
          <cell r="N1140" t="str">
            <v>女</v>
          </cell>
        </row>
        <row r="1141">
          <cell r="A1141">
            <v>30830</v>
          </cell>
          <cell r="F1141">
            <v>0</v>
          </cell>
          <cell r="N1141" t="str">
            <v>女</v>
          </cell>
        </row>
        <row r="1142">
          <cell r="A1142">
            <v>30901</v>
          </cell>
          <cell r="F1142">
            <v>0</v>
          </cell>
          <cell r="N1142" t="str">
            <v>男</v>
          </cell>
        </row>
        <row r="1143">
          <cell r="A1143">
            <v>30902</v>
          </cell>
          <cell r="F1143">
            <v>0</v>
          </cell>
          <cell r="N1143" t="str">
            <v>男</v>
          </cell>
        </row>
        <row r="1144">
          <cell r="A1144">
            <v>30903</v>
          </cell>
          <cell r="F1144">
            <v>0</v>
          </cell>
          <cell r="N1144" t="str">
            <v>男</v>
          </cell>
        </row>
        <row r="1145">
          <cell r="A1145">
            <v>30904</v>
          </cell>
          <cell r="F1145">
            <v>0</v>
          </cell>
          <cell r="N1145" t="str">
            <v>男</v>
          </cell>
        </row>
        <row r="1146">
          <cell r="A1146">
            <v>30905</v>
          </cell>
          <cell r="F1146">
            <v>0</v>
          </cell>
          <cell r="N1146" t="str">
            <v>男</v>
          </cell>
        </row>
        <row r="1147">
          <cell r="A1147">
            <v>30906</v>
          </cell>
          <cell r="F1147">
            <v>0</v>
          </cell>
          <cell r="N1147" t="str">
            <v>男</v>
          </cell>
        </row>
        <row r="1148">
          <cell r="A1148">
            <v>30907</v>
          </cell>
          <cell r="F1148">
            <v>0</v>
          </cell>
          <cell r="N1148" t="str">
            <v>男</v>
          </cell>
        </row>
        <row r="1149">
          <cell r="A1149">
            <v>30908</v>
          </cell>
          <cell r="F1149">
            <v>0</v>
          </cell>
          <cell r="N1149" t="str">
            <v>男</v>
          </cell>
        </row>
        <row r="1150">
          <cell r="A1150">
            <v>30909</v>
          </cell>
          <cell r="F1150">
            <v>0</v>
          </cell>
          <cell r="N1150" t="str">
            <v>男</v>
          </cell>
        </row>
        <row r="1151">
          <cell r="A1151">
            <v>30910</v>
          </cell>
          <cell r="F1151">
            <v>0</v>
          </cell>
          <cell r="N1151" t="str">
            <v>男</v>
          </cell>
        </row>
        <row r="1152">
          <cell r="A1152">
            <v>30911</v>
          </cell>
          <cell r="F1152">
            <v>0</v>
          </cell>
          <cell r="N1152" t="str">
            <v>男</v>
          </cell>
        </row>
        <row r="1153">
          <cell r="A1153">
            <v>30912</v>
          </cell>
          <cell r="F1153">
            <v>0</v>
          </cell>
          <cell r="N1153" t="str">
            <v>男</v>
          </cell>
        </row>
        <row r="1154">
          <cell r="A1154">
            <v>30913</v>
          </cell>
          <cell r="F1154">
            <v>0</v>
          </cell>
          <cell r="N1154" t="str">
            <v>男</v>
          </cell>
        </row>
        <row r="1155">
          <cell r="A1155">
            <v>30914</v>
          </cell>
          <cell r="F1155">
            <v>0</v>
          </cell>
          <cell r="N1155" t="str">
            <v>男</v>
          </cell>
        </row>
        <row r="1156">
          <cell r="A1156">
            <v>30915</v>
          </cell>
          <cell r="F1156">
            <v>0</v>
          </cell>
          <cell r="N1156" t="str">
            <v>男</v>
          </cell>
        </row>
        <row r="1157">
          <cell r="A1157">
            <v>30916</v>
          </cell>
          <cell r="F1157">
            <v>0</v>
          </cell>
          <cell r="N1157" t="str">
            <v>女</v>
          </cell>
        </row>
        <row r="1158">
          <cell r="A1158">
            <v>30917</v>
          </cell>
          <cell r="F1158">
            <v>0</v>
          </cell>
          <cell r="N1158" t="str">
            <v>女</v>
          </cell>
        </row>
        <row r="1159">
          <cell r="A1159">
            <v>30918</v>
          </cell>
          <cell r="F1159">
            <v>0</v>
          </cell>
          <cell r="N1159" t="str">
            <v>女</v>
          </cell>
        </row>
        <row r="1160">
          <cell r="A1160">
            <v>30919</v>
          </cell>
          <cell r="F1160">
            <v>0</v>
          </cell>
          <cell r="N1160" t="str">
            <v>女</v>
          </cell>
        </row>
        <row r="1161">
          <cell r="A1161">
            <v>30920</v>
          </cell>
          <cell r="F1161">
            <v>0</v>
          </cell>
          <cell r="N1161" t="str">
            <v>女</v>
          </cell>
        </row>
        <row r="1162">
          <cell r="A1162">
            <v>30921</v>
          </cell>
          <cell r="F1162">
            <v>0</v>
          </cell>
          <cell r="N1162" t="str">
            <v>女</v>
          </cell>
        </row>
        <row r="1163">
          <cell r="A1163">
            <v>30922</v>
          </cell>
          <cell r="F1163">
            <v>0</v>
          </cell>
          <cell r="N1163" t="str">
            <v>女</v>
          </cell>
        </row>
        <row r="1164">
          <cell r="A1164">
            <v>30923</v>
          </cell>
          <cell r="F1164">
            <v>0</v>
          </cell>
          <cell r="N1164" t="str">
            <v>女</v>
          </cell>
        </row>
        <row r="1165">
          <cell r="A1165">
            <v>30924</v>
          </cell>
          <cell r="F1165">
            <v>0</v>
          </cell>
          <cell r="N1165" t="str">
            <v>女</v>
          </cell>
        </row>
        <row r="1166">
          <cell r="A1166">
            <v>30925</v>
          </cell>
          <cell r="F1166">
            <v>0</v>
          </cell>
          <cell r="N1166" t="str">
            <v>女</v>
          </cell>
        </row>
        <row r="1167">
          <cell r="A1167">
            <v>30926</v>
          </cell>
          <cell r="F1167">
            <v>0</v>
          </cell>
          <cell r="N1167" t="str">
            <v>女</v>
          </cell>
        </row>
        <row r="1168">
          <cell r="A1168">
            <v>30927</v>
          </cell>
          <cell r="F1168">
            <v>0</v>
          </cell>
          <cell r="N1168" t="str">
            <v>女</v>
          </cell>
        </row>
        <row r="1169">
          <cell r="A1169">
            <v>30928</v>
          </cell>
          <cell r="F1169">
            <v>0</v>
          </cell>
          <cell r="N1169" t="str">
            <v>女</v>
          </cell>
        </row>
        <row r="1170">
          <cell r="A1170">
            <v>30929</v>
          </cell>
          <cell r="F1170">
            <v>0</v>
          </cell>
          <cell r="N1170" t="str">
            <v>女</v>
          </cell>
        </row>
        <row r="1171">
          <cell r="A1171">
            <v>30930</v>
          </cell>
          <cell r="F1171">
            <v>0</v>
          </cell>
          <cell r="N1171" t="str">
            <v>女</v>
          </cell>
        </row>
        <row r="1172">
          <cell r="A1172">
            <v>31001</v>
          </cell>
          <cell r="F1172">
            <v>0</v>
          </cell>
          <cell r="N1172" t="str">
            <v>男</v>
          </cell>
        </row>
        <row r="1173">
          <cell r="A1173">
            <v>31002</v>
          </cell>
          <cell r="F1173">
            <v>0</v>
          </cell>
          <cell r="N1173" t="str">
            <v>男</v>
          </cell>
        </row>
        <row r="1174">
          <cell r="A1174">
            <v>31003</v>
          </cell>
          <cell r="F1174">
            <v>0</v>
          </cell>
          <cell r="N1174" t="str">
            <v>男</v>
          </cell>
        </row>
        <row r="1175">
          <cell r="A1175">
            <v>31004</v>
          </cell>
          <cell r="F1175">
            <v>0</v>
          </cell>
          <cell r="N1175" t="str">
            <v>男</v>
          </cell>
        </row>
        <row r="1176">
          <cell r="A1176">
            <v>31005</v>
          </cell>
          <cell r="F1176">
            <v>0</v>
          </cell>
          <cell r="N1176" t="str">
            <v>男</v>
          </cell>
        </row>
        <row r="1177">
          <cell r="A1177">
            <v>31006</v>
          </cell>
          <cell r="F1177">
            <v>0</v>
          </cell>
          <cell r="N1177" t="str">
            <v>男</v>
          </cell>
        </row>
        <row r="1178">
          <cell r="A1178">
            <v>31007</v>
          </cell>
          <cell r="F1178">
            <v>0</v>
          </cell>
          <cell r="N1178" t="str">
            <v>男</v>
          </cell>
        </row>
        <row r="1179">
          <cell r="A1179">
            <v>31008</v>
          </cell>
          <cell r="F1179">
            <v>0</v>
          </cell>
          <cell r="N1179" t="str">
            <v>男</v>
          </cell>
        </row>
        <row r="1180">
          <cell r="A1180">
            <v>31009</v>
          </cell>
          <cell r="F1180">
            <v>0</v>
          </cell>
          <cell r="N1180" t="str">
            <v>男</v>
          </cell>
        </row>
        <row r="1181">
          <cell r="A1181">
            <v>31010</v>
          </cell>
          <cell r="F1181">
            <v>0</v>
          </cell>
          <cell r="N1181" t="str">
            <v>男</v>
          </cell>
        </row>
        <row r="1182">
          <cell r="A1182">
            <v>31011</v>
          </cell>
          <cell r="F1182">
            <v>0</v>
          </cell>
          <cell r="N1182" t="str">
            <v>男</v>
          </cell>
        </row>
        <row r="1183">
          <cell r="A1183">
            <v>31012</v>
          </cell>
          <cell r="F1183">
            <v>0</v>
          </cell>
          <cell r="N1183" t="str">
            <v>男</v>
          </cell>
        </row>
        <row r="1184">
          <cell r="A1184">
            <v>31013</v>
          </cell>
          <cell r="F1184">
            <v>0</v>
          </cell>
          <cell r="N1184" t="str">
            <v>男</v>
          </cell>
        </row>
        <row r="1185">
          <cell r="A1185">
            <v>31014</v>
          </cell>
          <cell r="F1185">
            <v>0</v>
          </cell>
          <cell r="N1185" t="str">
            <v>男</v>
          </cell>
        </row>
        <row r="1186">
          <cell r="A1186">
            <v>31015</v>
          </cell>
          <cell r="F1186">
            <v>0</v>
          </cell>
          <cell r="N1186" t="str">
            <v>男</v>
          </cell>
        </row>
        <row r="1187">
          <cell r="A1187">
            <v>31016</v>
          </cell>
          <cell r="F1187">
            <v>0</v>
          </cell>
          <cell r="N1187" t="str">
            <v>男</v>
          </cell>
        </row>
        <row r="1188">
          <cell r="A1188">
            <v>31017</v>
          </cell>
          <cell r="F1188">
            <v>0</v>
          </cell>
          <cell r="N1188" t="str">
            <v>女</v>
          </cell>
        </row>
        <row r="1189">
          <cell r="A1189">
            <v>31018</v>
          </cell>
          <cell r="F1189">
            <v>0</v>
          </cell>
          <cell r="N1189" t="str">
            <v>女</v>
          </cell>
        </row>
        <row r="1190">
          <cell r="A1190">
            <v>31019</v>
          </cell>
          <cell r="F1190">
            <v>0</v>
          </cell>
          <cell r="N1190" t="str">
            <v>女</v>
          </cell>
        </row>
        <row r="1191">
          <cell r="A1191">
            <v>31020</v>
          </cell>
          <cell r="F1191">
            <v>0</v>
          </cell>
          <cell r="N1191" t="str">
            <v>女</v>
          </cell>
        </row>
        <row r="1192">
          <cell r="A1192">
            <v>31021</v>
          </cell>
          <cell r="F1192">
            <v>0</v>
          </cell>
          <cell r="N1192" t="str">
            <v>女</v>
          </cell>
        </row>
        <row r="1193">
          <cell r="A1193">
            <v>31022</v>
          </cell>
          <cell r="F1193">
            <v>0</v>
          </cell>
          <cell r="N1193" t="str">
            <v>女</v>
          </cell>
        </row>
        <row r="1194">
          <cell r="A1194">
            <v>31023</v>
          </cell>
          <cell r="F1194">
            <v>0</v>
          </cell>
          <cell r="N1194" t="str">
            <v>女</v>
          </cell>
        </row>
        <row r="1195">
          <cell r="A1195">
            <v>31024</v>
          </cell>
          <cell r="F1195">
            <v>0</v>
          </cell>
          <cell r="N1195" t="str">
            <v>女</v>
          </cell>
        </row>
        <row r="1196">
          <cell r="A1196">
            <v>31025</v>
          </cell>
          <cell r="F1196">
            <v>0</v>
          </cell>
          <cell r="N1196" t="str">
            <v>女</v>
          </cell>
        </row>
        <row r="1197">
          <cell r="A1197">
            <v>31026</v>
          </cell>
          <cell r="F1197">
            <v>0</v>
          </cell>
          <cell r="N1197" t="str">
            <v>女</v>
          </cell>
        </row>
        <row r="1198">
          <cell r="A1198">
            <v>31027</v>
          </cell>
          <cell r="F1198">
            <v>0</v>
          </cell>
          <cell r="N1198" t="str">
            <v>女</v>
          </cell>
        </row>
        <row r="1199">
          <cell r="A1199">
            <v>31028</v>
          </cell>
          <cell r="F1199">
            <v>0</v>
          </cell>
          <cell r="N1199" t="str">
            <v>女</v>
          </cell>
        </row>
        <row r="1200">
          <cell r="A1200">
            <v>31029</v>
          </cell>
          <cell r="F1200">
            <v>0</v>
          </cell>
          <cell r="N1200" t="str">
            <v>女</v>
          </cell>
        </row>
        <row r="1201">
          <cell r="A1201">
            <v>31030</v>
          </cell>
          <cell r="F1201">
            <v>0</v>
          </cell>
          <cell r="N1201" t="str">
            <v>女</v>
          </cell>
        </row>
        <row r="1202">
          <cell r="A1202">
            <v>31101</v>
          </cell>
          <cell r="F1202">
            <v>0</v>
          </cell>
          <cell r="N1202" t="str">
            <v>男</v>
          </cell>
        </row>
        <row r="1203">
          <cell r="A1203">
            <v>31102</v>
          </cell>
          <cell r="F1203">
            <v>0</v>
          </cell>
          <cell r="N1203" t="str">
            <v>男</v>
          </cell>
        </row>
        <row r="1204">
          <cell r="A1204">
            <v>31103</v>
          </cell>
          <cell r="F1204">
            <v>0</v>
          </cell>
          <cell r="N1204" t="str">
            <v>男</v>
          </cell>
        </row>
        <row r="1205">
          <cell r="A1205">
            <v>31104</v>
          </cell>
          <cell r="F1205">
            <v>0</v>
          </cell>
          <cell r="N1205" t="str">
            <v>男</v>
          </cell>
        </row>
        <row r="1206">
          <cell r="A1206">
            <v>31105</v>
          </cell>
          <cell r="F1206">
            <v>0</v>
          </cell>
          <cell r="N1206" t="str">
            <v>男</v>
          </cell>
        </row>
        <row r="1207">
          <cell r="A1207">
            <v>31106</v>
          </cell>
          <cell r="F1207">
            <v>0</v>
          </cell>
          <cell r="N1207" t="str">
            <v>男</v>
          </cell>
        </row>
        <row r="1208">
          <cell r="A1208">
            <v>31107</v>
          </cell>
          <cell r="F1208">
            <v>0</v>
          </cell>
          <cell r="N1208" t="str">
            <v>男</v>
          </cell>
        </row>
        <row r="1209">
          <cell r="A1209">
            <v>31108</v>
          </cell>
          <cell r="F1209">
            <v>0</v>
          </cell>
          <cell r="N1209" t="str">
            <v>男</v>
          </cell>
        </row>
        <row r="1210">
          <cell r="A1210">
            <v>31109</v>
          </cell>
          <cell r="F1210">
            <v>0</v>
          </cell>
          <cell r="N1210" t="str">
            <v>男</v>
          </cell>
        </row>
        <row r="1211">
          <cell r="A1211">
            <v>31110</v>
          </cell>
          <cell r="F1211">
            <v>0</v>
          </cell>
          <cell r="N1211" t="str">
            <v>男</v>
          </cell>
        </row>
        <row r="1212">
          <cell r="A1212">
            <v>31111</v>
          </cell>
          <cell r="F1212">
            <v>0</v>
          </cell>
          <cell r="N1212" t="str">
            <v>男</v>
          </cell>
        </row>
        <row r="1213">
          <cell r="A1213">
            <v>31112</v>
          </cell>
          <cell r="F1213">
            <v>0</v>
          </cell>
          <cell r="N1213" t="str">
            <v>男</v>
          </cell>
        </row>
        <row r="1214">
          <cell r="A1214">
            <v>31113</v>
          </cell>
          <cell r="F1214">
            <v>0</v>
          </cell>
          <cell r="N1214" t="str">
            <v>男</v>
          </cell>
        </row>
        <row r="1215">
          <cell r="A1215">
            <v>31114</v>
          </cell>
          <cell r="F1215">
            <v>0</v>
          </cell>
          <cell r="N1215" t="str">
            <v>男</v>
          </cell>
        </row>
        <row r="1216">
          <cell r="A1216">
            <v>31115</v>
          </cell>
          <cell r="F1216">
            <v>0</v>
          </cell>
          <cell r="N1216" t="str">
            <v>男</v>
          </cell>
        </row>
        <row r="1217">
          <cell r="A1217">
            <v>31116</v>
          </cell>
          <cell r="F1217">
            <v>0</v>
          </cell>
          <cell r="N1217" t="str">
            <v>男</v>
          </cell>
        </row>
        <row r="1218">
          <cell r="A1218">
            <v>31117</v>
          </cell>
          <cell r="F1218">
            <v>0</v>
          </cell>
          <cell r="N1218" t="str">
            <v>女</v>
          </cell>
        </row>
        <row r="1219">
          <cell r="A1219">
            <v>31118</v>
          </cell>
          <cell r="F1219">
            <v>0</v>
          </cell>
          <cell r="N1219" t="str">
            <v>女</v>
          </cell>
        </row>
        <row r="1220">
          <cell r="A1220">
            <v>31119</v>
          </cell>
          <cell r="F1220">
            <v>0</v>
          </cell>
          <cell r="N1220" t="str">
            <v>女</v>
          </cell>
        </row>
        <row r="1221">
          <cell r="A1221">
            <v>31120</v>
          </cell>
          <cell r="F1221">
            <v>0</v>
          </cell>
          <cell r="N1221" t="str">
            <v>女</v>
          </cell>
        </row>
        <row r="1222">
          <cell r="A1222">
            <v>31121</v>
          </cell>
          <cell r="F1222">
            <v>0</v>
          </cell>
          <cell r="N1222" t="str">
            <v>女</v>
          </cell>
        </row>
        <row r="1223">
          <cell r="A1223">
            <v>31122</v>
          </cell>
          <cell r="F1223">
            <v>0</v>
          </cell>
          <cell r="N1223" t="str">
            <v>女</v>
          </cell>
        </row>
        <row r="1224">
          <cell r="A1224">
            <v>31123</v>
          </cell>
          <cell r="F1224">
            <v>0</v>
          </cell>
          <cell r="N1224" t="str">
            <v>女</v>
          </cell>
        </row>
        <row r="1225">
          <cell r="A1225">
            <v>31124</v>
          </cell>
          <cell r="F1225">
            <v>0</v>
          </cell>
          <cell r="N1225" t="str">
            <v>女</v>
          </cell>
        </row>
        <row r="1226">
          <cell r="A1226">
            <v>31125</v>
          </cell>
          <cell r="F1226">
            <v>0</v>
          </cell>
          <cell r="N1226" t="str">
            <v>女</v>
          </cell>
        </row>
        <row r="1227">
          <cell r="A1227">
            <v>31126</v>
          </cell>
          <cell r="F1227">
            <v>0</v>
          </cell>
          <cell r="N1227" t="str">
            <v>女</v>
          </cell>
        </row>
        <row r="1228">
          <cell r="A1228">
            <v>31127</v>
          </cell>
          <cell r="F1228">
            <v>0</v>
          </cell>
          <cell r="N1228" t="str">
            <v>女</v>
          </cell>
        </row>
        <row r="1229">
          <cell r="A1229">
            <v>31128</v>
          </cell>
          <cell r="F1229">
            <v>0</v>
          </cell>
          <cell r="N1229" t="str">
            <v>男</v>
          </cell>
        </row>
        <row r="1230">
          <cell r="A1230">
            <v>31129</v>
          </cell>
          <cell r="F1230">
            <v>0</v>
          </cell>
          <cell r="N1230" t="str">
            <v>女</v>
          </cell>
        </row>
        <row r="1231">
          <cell r="A1231">
            <v>31130</v>
          </cell>
          <cell r="F1231">
            <v>0</v>
          </cell>
          <cell r="N1231" t="str">
            <v>女</v>
          </cell>
        </row>
        <row r="1232">
          <cell r="A1232">
            <v>31201</v>
          </cell>
          <cell r="F1232">
            <v>0</v>
          </cell>
          <cell r="N1232" t="str">
            <v>男</v>
          </cell>
        </row>
        <row r="1233">
          <cell r="A1233">
            <v>31202</v>
          </cell>
          <cell r="F1233">
            <v>0</v>
          </cell>
          <cell r="N1233" t="str">
            <v>男</v>
          </cell>
        </row>
        <row r="1234">
          <cell r="A1234">
            <v>31203</v>
          </cell>
          <cell r="F1234">
            <v>0</v>
          </cell>
          <cell r="N1234" t="str">
            <v>男</v>
          </cell>
        </row>
        <row r="1235">
          <cell r="A1235">
            <v>31204</v>
          </cell>
          <cell r="F1235">
            <v>0</v>
          </cell>
          <cell r="N1235" t="str">
            <v>男</v>
          </cell>
        </row>
        <row r="1236">
          <cell r="A1236">
            <v>31205</v>
          </cell>
          <cell r="F1236">
            <v>0</v>
          </cell>
          <cell r="N1236" t="str">
            <v>男</v>
          </cell>
        </row>
        <row r="1237">
          <cell r="A1237">
            <v>31206</v>
          </cell>
          <cell r="F1237">
            <v>0</v>
          </cell>
          <cell r="N1237" t="str">
            <v>男</v>
          </cell>
        </row>
        <row r="1238">
          <cell r="A1238">
            <v>31207</v>
          </cell>
          <cell r="F1238">
            <v>0</v>
          </cell>
          <cell r="N1238" t="str">
            <v>男</v>
          </cell>
        </row>
        <row r="1239">
          <cell r="A1239">
            <v>31208</v>
          </cell>
          <cell r="F1239">
            <v>0</v>
          </cell>
          <cell r="N1239" t="str">
            <v>男</v>
          </cell>
        </row>
        <row r="1240">
          <cell r="A1240">
            <v>31209</v>
          </cell>
          <cell r="F1240">
            <v>0</v>
          </cell>
          <cell r="N1240" t="str">
            <v>男</v>
          </cell>
        </row>
        <row r="1241">
          <cell r="A1241">
            <v>31210</v>
          </cell>
          <cell r="F1241">
            <v>0</v>
          </cell>
          <cell r="N1241" t="str">
            <v>男</v>
          </cell>
        </row>
        <row r="1242">
          <cell r="A1242">
            <v>31211</v>
          </cell>
          <cell r="F1242">
            <v>0</v>
          </cell>
          <cell r="N1242" t="str">
            <v>男</v>
          </cell>
        </row>
        <row r="1243">
          <cell r="A1243">
            <v>31212</v>
          </cell>
          <cell r="F1243">
            <v>0</v>
          </cell>
          <cell r="N1243" t="str">
            <v>男</v>
          </cell>
        </row>
        <row r="1244">
          <cell r="A1244">
            <v>31213</v>
          </cell>
          <cell r="F1244">
            <v>0</v>
          </cell>
          <cell r="N1244" t="str">
            <v>男</v>
          </cell>
        </row>
        <row r="1245">
          <cell r="A1245">
            <v>31214</v>
          </cell>
          <cell r="F1245">
            <v>0</v>
          </cell>
          <cell r="N1245" t="str">
            <v>男</v>
          </cell>
        </row>
        <row r="1246">
          <cell r="A1246">
            <v>31215</v>
          </cell>
          <cell r="F1246">
            <v>0</v>
          </cell>
          <cell r="N1246" t="str">
            <v>男</v>
          </cell>
        </row>
        <row r="1247">
          <cell r="A1247">
            <v>31216</v>
          </cell>
          <cell r="F1247">
            <v>0</v>
          </cell>
          <cell r="N1247" t="str">
            <v>女</v>
          </cell>
        </row>
        <row r="1248">
          <cell r="A1248">
            <v>31217</v>
          </cell>
          <cell r="F1248">
            <v>0</v>
          </cell>
          <cell r="N1248" t="str">
            <v>女</v>
          </cell>
        </row>
        <row r="1249">
          <cell r="A1249">
            <v>31218</v>
          </cell>
          <cell r="F1249">
            <v>0</v>
          </cell>
          <cell r="N1249" t="str">
            <v>女</v>
          </cell>
        </row>
        <row r="1250">
          <cell r="A1250">
            <v>31219</v>
          </cell>
          <cell r="F1250">
            <v>0</v>
          </cell>
          <cell r="N1250" t="str">
            <v>女</v>
          </cell>
        </row>
        <row r="1251">
          <cell r="A1251">
            <v>31220</v>
          </cell>
          <cell r="F1251">
            <v>0</v>
          </cell>
          <cell r="N1251" t="str">
            <v>女</v>
          </cell>
        </row>
        <row r="1252">
          <cell r="A1252">
            <v>31221</v>
          </cell>
          <cell r="F1252">
            <v>0</v>
          </cell>
          <cell r="N1252" t="str">
            <v>女</v>
          </cell>
        </row>
        <row r="1253">
          <cell r="A1253">
            <v>31222</v>
          </cell>
          <cell r="F1253">
            <v>0</v>
          </cell>
          <cell r="N1253" t="str">
            <v>女</v>
          </cell>
        </row>
        <row r="1254">
          <cell r="A1254">
            <v>31223</v>
          </cell>
          <cell r="F1254">
            <v>0</v>
          </cell>
          <cell r="N1254" t="str">
            <v>女</v>
          </cell>
        </row>
        <row r="1255">
          <cell r="A1255">
            <v>31224</v>
          </cell>
          <cell r="F1255">
            <v>0</v>
          </cell>
          <cell r="N1255" t="str">
            <v>女</v>
          </cell>
        </row>
        <row r="1256">
          <cell r="A1256">
            <v>31225</v>
          </cell>
          <cell r="F1256">
            <v>0</v>
          </cell>
          <cell r="N1256" t="str">
            <v>女</v>
          </cell>
        </row>
        <row r="1257">
          <cell r="A1257">
            <v>31226</v>
          </cell>
          <cell r="F1257">
            <v>0</v>
          </cell>
          <cell r="N1257" t="str">
            <v>女</v>
          </cell>
        </row>
        <row r="1258">
          <cell r="A1258">
            <v>31227</v>
          </cell>
          <cell r="F1258">
            <v>0</v>
          </cell>
          <cell r="N1258" t="str">
            <v>女</v>
          </cell>
        </row>
        <row r="1259">
          <cell r="A1259">
            <v>31228</v>
          </cell>
          <cell r="F1259">
            <v>0</v>
          </cell>
          <cell r="N1259" t="str">
            <v>女</v>
          </cell>
        </row>
        <row r="1260">
          <cell r="A1260">
            <v>31229</v>
          </cell>
          <cell r="F1260">
            <v>0</v>
          </cell>
          <cell r="N1260" t="str">
            <v>女</v>
          </cell>
        </row>
        <row r="1261">
          <cell r="A1261">
            <v>31230</v>
          </cell>
          <cell r="F1261">
            <v>0</v>
          </cell>
          <cell r="N1261" t="str">
            <v>女</v>
          </cell>
        </row>
        <row r="1262">
          <cell r="A1262">
            <v>31301</v>
          </cell>
          <cell r="F1262">
            <v>0</v>
          </cell>
          <cell r="N1262" t="str">
            <v>男</v>
          </cell>
        </row>
        <row r="1263">
          <cell r="A1263">
            <v>31302</v>
          </cell>
          <cell r="F1263">
            <v>0</v>
          </cell>
          <cell r="N1263" t="str">
            <v>男</v>
          </cell>
        </row>
        <row r="1264">
          <cell r="A1264">
            <v>31303</v>
          </cell>
          <cell r="F1264">
            <v>0</v>
          </cell>
          <cell r="N1264" t="str">
            <v>男</v>
          </cell>
        </row>
        <row r="1265">
          <cell r="A1265">
            <v>31304</v>
          </cell>
          <cell r="F1265">
            <v>0</v>
          </cell>
          <cell r="N1265" t="str">
            <v>男</v>
          </cell>
        </row>
        <row r="1266">
          <cell r="A1266">
            <v>31305</v>
          </cell>
          <cell r="F1266">
            <v>0</v>
          </cell>
          <cell r="N1266" t="str">
            <v>男</v>
          </cell>
        </row>
        <row r="1267">
          <cell r="A1267">
            <v>31306</v>
          </cell>
          <cell r="F1267">
            <v>0</v>
          </cell>
          <cell r="N1267" t="str">
            <v>男</v>
          </cell>
        </row>
        <row r="1268">
          <cell r="A1268">
            <v>31307</v>
          </cell>
          <cell r="F1268">
            <v>0</v>
          </cell>
          <cell r="N1268" t="str">
            <v>男</v>
          </cell>
        </row>
        <row r="1269">
          <cell r="A1269">
            <v>31308</v>
          </cell>
          <cell r="F1269">
            <v>0</v>
          </cell>
          <cell r="N1269" t="str">
            <v>男</v>
          </cell>
        </row>
        <row r="1270">
          <cell r="A1270">
            <v>31309</v>
          </cell>
          <cell r="F1270">
            <v>0</v>
          </cell>
          <cell r="N1270" t="str">
            <v>男</v>
          </cell>
        </row>
        <row r="1271">
          <cell r="A1271">
            <v>31310</v>
          </cell>
          <cell r="F1271">
            <v>0</v>
          </cell>
          <cell r="N1271" t="str">
            <v>男</v>
          </cell>
        </row>
        <row r="1272">
          <cell r="A1272">
            <v>31311</v>
          </cell>
          <cell r="F1272">
            <v>0</v>
          </cell>
          <cell r="N1272" t="str">
            <v>男</v>
          </cell>
        </row>
        <row r="1273">
          <cell r="A1273">
            <v>31312</v>
          </cell>
          <cell r="F1273">
            <v>0</v>
          </cell>
          <cell r="N1273" t="str">
            <v>男</v>
          </cell>
        </row>
        <row r="1274">
          <cell r="A1274">
            <v>31313</v>
          </cell>
          <cell r="F1274">
            <v>0</v>
          </cell>
          <cell r="N1274" t="str">
            <v>男</v>
          </cell>
        </row>
        <row r="1275">
          <cell r="A1275">
            <v>31314</v>
          </cell>
          <cell r="F1275">
            <v>0</v>
          </cell>
          <cell r="N1275" t="str">
            <v>男</v>
          </cell>
        </row>
        <row r="1276">
          <cell r="A1276">
            <v>31315</v>
          </cell>
          <cell r="F1276">
            <v>0</v>
          </cell>
          <cell r="N1276" t="str">
            <v>男</v>
          </cell>
        </row>
        <row r="1277">
          <cell r="A1277">
            <v>31316</v>
          </cell>
          <cell r="F1277">
            <v>0</v>
          </cell>
          <cell r="N1277" t="str">
            <v>女</v>
          </cell>
        </row>
        <row r="1278">
          <cell r="A1278">
            <v>31317</v>
          </cell>
          <cell r="F1278">
            <v>0</v>
          </cell>
          <cell r="N1278" t="str">
            <v>女</v>
          </cell>
        </row>
        <row r="1279">
          <cell r="A1279">
            <v>31318</v>
          </cell>
          <cell r="F1279">
            <v>0</v>
          </cell>
          <cell r="N1279" t="str">
            <v>女</v>
          </cell>
        </row>
        <row r="1280">
          <cell r="A1280">
            <v>31319</v>
          </cell>
          <cell r="F1280">
            <v>0</v>
          </cell>
          <cell r="N1280" t="str">
            <v>女</v>
          </cell>
        </row>
        <row r="1281">
          <cell r="A1281">
            <v>31320</v>
          </cell>
          <cell r="F1281">
            <v>0</v>
          </cell>
          <cell r="N1281" t="str">
            <v>女</v>
          </cell>
        </row>
        <row r="1282">
          <cell r="A1282">
            <v>31321</v>
          </cell>
          <cell r="F1282">
            <v>0</v>
          </cell>
          <cell r="N1282" t="str">
            <v>女</v>
          </cell>
        </row>
        <row r="1283">
          <cell r="A1283">
            <v>31322</v>
          </cell>
          <cell r="F1283">
            <v>0</v>
          </cell>
          <cell r="N1283" t="str">
            <v>女</v>
          </cell>
        </row>
        <row r="1284">
          <cell r="A1284">
            <v>31323</v>
          </cell>
          <cell r="F1284">
            <v>0</v>
          </cell>
          <cell r="N1284" t="str">
            <v>女</v>
          </cell>
        </row>
        <row r="1285">
          <cell r="A1285">
            <v>31324</v>
          </cell>
          <cell r="F1285">
            <v>0</v>
          </cell>
          <cell r="N1285" t="str">
            <v>女</v>
          </cell>
        </row>
        <row r="1286">
          <cell r="A1286">
            <v>31325</v>
          </cell>
          <cell r="F1286">
            <v>0</v>
          </cell>
          <cell r="N1286" t="str">
            <v>女</v>
          </cell>
        </row>
        <row r="1287">
          <cell r="A1287">
            <v>31326</v>
          </cell>
          <cell r="F1287">
            <v>0</v>
          </cell>
          <cell r="N1287" t="str">
            <v>女</v>
          </cell>
        </row>
        <row r="1288">
          <cell r="A1288">
            <v>31327</v>
          </cell>
          <cell r="F1288">
            <v>0</v>
          </cell>
          <cell r="N1288" t="str">
            <v>女</v>
          </cell>
        </row>
        <row r="1289">
          <cell r="A1289">
            <v>31328</v>
          </cell>
          <cell r="F1289">
            <v>0</v>
          </cell>
          <cell r="N1289" t="str">
            <v>女</v>
          </cell>
        </row>
        <row r="1290">
          <cell r="A1290">
            <v>31329</v>
          </cell>
          <cell r="F1290">
            <v>0</v>
          </cell>
          <cell r="N1290" t="str">
            <v>女</v>
          </cell>
        </row>
        <row r="1291">
          <cell r="A1291">
            <v>31330</v>
          </cell>
          <cell r="F1291">
            <v>0</v>
          </cell>
          <cell r="N1291" t="str">
            <v>女</v>
          </cell>
        </row>
        <row r="1292">
          <cell r="A1292">
            <v>31401</v>
          </cell>
          <cell r="F1292">
            <v>0</v>
          </cell>
          <cell r="N1292" t="str">
            <v>男</v>
          </cell>
        </row>
        <row r="1293">
          <cell r="A1293">
            <v>31402</v>
          </cell>
          <cell r="F1293">
            <v>0</v>
          </cell>
          <cell r="N1293" t="str">
            <v>男</v>
          </cell>
        </row>
        <row r="1294">
          <cell r="A1294">
            <v>31403</v>
          </cell>
          <cell r="F1294">
            <v>0</v>
          </cell>
          <cell r="N1294" t="str">
            <v>男</v>
          </cell>
        </row>
        <row r="1295">
          <cell r="A1295">
            <v>31404</v>
          </cell>
          <cell r="F1295">
            <v>0</v>
          </cell>
          <cell r="N1295" t="str">
            <v>女</v>
          </cell>
        </row>
        <row r="1296">
          <cell r="A1296">
            <v>31405</v>
          </cell>
          <cell r="F1296">
            <v>0</v>
          </cell>
          <cell r="N1296" t="str">
            <v>女</v>
          </cell>
        </row>
        <row r="1297">
          <cell r="A1297">
            <v>31406</v>
          </cell>
          <cell r="F1297">
            <v>0</v>
          </cell>
          <cell r="N1297" t="str">
            <v>男</v>
          </cell>
        </row>
        <row r="1298">
          <cell r="A1298">
            <v>31407</v>
          </cell>
          <cell r="F1298">
            <v>0</v>
          </cell>
          <cell r="N1298" t="str">
            <v>男</v>
          </cell>
        </row>
        <row r="1299">
          <cell r="A1299">
            <v>31408</v>
          </cell>
          <cell r="F1299">
            <v>0</v>
          </cell>
          <cell r="N1299" t="str">
            <v>男</v>
          </cell>
        </row>
        <row r="1300">
          <cell r="A1300">
            <v>31409</v>
          </cell>
          <cell r="F1300">
            <v>0</v>
          </cell>
          <cell r="N1300" t="str">
            <v>女</v>
          </cell>
        </row>
        <row r="1301">
          <cell r="A1301">
            <v>31410</v>
          </cell>
          <cell r="F1301">
            <v>0</v>
          </cell>
          <cell r="N1301" t="str">
            <v>女</v>
          </cell>
        </row>
        <row r="1302">
          <cell r="A1302">
            <v>31411</v>
          </cell>
          <cell r="F1302">
            <v>0</v>
          </cell>
          <cell r="N1302" t="str">
            <v>男</v>
          </cell>
        </row>
        <row r="1303">
          <cell r="A1303">
            <v>31412</v>
          </cell>
          <cell r="F1303">
            <v>0</v>
          </cell>
          <cell r="N1303" t="str">
            <v>男</v>
          </cell>
        </row>
        <row r="1304">
          <cell r="A1304">
            <v>31413</v>
          </cell>
          <cell r="F1304">
            <v>0</v>
          </cell>
          <cell r="N1304" t="str">
            <v>男</v>
          </cell>
        </row>
        <row r="1305">
          <cell r="A1305">
            <v>31414</v>
          </cell>
          <cell r="F1305">
            <v>0</v>
          </cell>
          <cell r="N1305" t="str">
            <v>男</v>
          </cell>
        </row>
        <row r="1306">
          <cell r="A1306">
            <v>31415</v>
          </cell>
          <cell r="F1306">
            <v>0</v>
          </cell>
          <cell r="N1306" t="str">
            <v>男</v>
          </cell>
        </row>
        <row r="1307">
          <cell r="A1307">
            <v>31416</v>
          </cell>
          <cell r="F1307">
            <v>0</v>
          </cell>
          <cell r="N1307" t="str">
            <v>男</v>
          </cell>
        </row>
        <row r="1308">
          <cell r="A1308">
            <v>31417</v>
          </cell>
          <cell r="F1308">
            <v>0</v>
          </cell>
          <cell r="N1308" t="str">
            <v>男</v>
          </cell>
        </row>
        <row r="1309">
          <cell r="A1309">
            <v>31418</v>
          </cell>
          <cell r="F1309">
            <v>0</v>
          </cell>
          <cell r="N1309" t="str">
            <v>女</v>
          </cell>
        </row>
        <row r="1310">
          <cell r="A1310">
            <v>31419</v>
          </cell>
          <cell r="F1310">
            <v>0</v>
          </cell>
          <cell r="N1310" t="str">
            <v>女</v>
          </cell>
        </row>
        <row r="1311">
          <cell r="A1311">
            <v>31420</v>
          </cell>
          <cell r="F1311">
            <v>0</v>
          </cell>
          <cell r="N1311" t="str">
            <v>男</v>
          </cell>
        </row>
        <row r="1312">
          <cell r="A1312">
            <v>31421</v>
          </cell>
          <cell r="F1312">
            <v>0</v>
          </cell>
          <cell r="N1312" t="str">
            <v>男</v>
          </cell>
        </row>
        <row r="1313">
          <cell r="A1313">
            <v>31422</v>
          </cell>
          <cell r="F1313">
            <v>0</v>
          </cell>
          <cell r="N1313" t="str">
            <v>男</v>
          </cell>
        </row>
        <row r="1314">
          <cell r="A1314">
            <v>31423</v>
          </cell>
          <cell r="F1314">
            <v>0</v>
          </cell>
          <cell r="N1314" t="str">
            <v>女</v>
          </cell>
        </row>
        <row r="1315">
          <cell r="A1315">
            <v>31424</v>
          </cell>
          <cell r="F1315">
            <v>0</v>
          </cell>
          <cell r="N1315" t="str">
            <v>女</v>
          </cell>
        </row>
        <row r="1316">
          <cell r="A1316">
            <v>31425</v>
          </cell>
          <cell r="F1316">
            <v>0</v>
          </cell>
          <cell r="N1316" t="str">
            <v>女</v>
          </cell>
        </row>
        <row r="1317">
          <cell r="A1317">
            <v>31426</v>
          </cell>
          <cell r="F1317">
            <v>0</v>
          </cell>
          <cell r="N1317" t="str">
            <v>女</v>
          </cell>
        </row>
        <row r="1318">
          <cell r="A1318">
            <v>31427</v>
          </cell>
          <cell r="F1318">
            <v>0</v>
          </cell>
          <cell r="N1318" t="str">
            <v>女</v>
          </cell>
        </row>
        <row r="1319">
          <cell r="A1319">
            <v>31428</v>
          </cell>
          <cell r="F1319">
            <v>0</v>
          </cell>
          <cell r="N1319" t="str">
            <v>女</v>
          </cell>
        </row>
        <row r="1320">
          <cell r="A1320">
            <v>31429</v>
          </cell>
          <cell r="F1320">
            <v>0</v>
          </cell>
          <cell r="N1320" t="str">
            <v>女</v>
          </cell>
        </row>
        <row r="1321">
          <cell r="A1321">
            <v>31430</v>
          </cell>
          <cell r="F1321">
            <v>0</v>
          </cell>
          <cell r="N1321" t="str">
            <v>女</v>
          </cell>
        </row>
        <row r="1322">
          <cell r="A1322">
            <v>31501</v>
          </cell>
          <cell r="F1322">
            <v>0</v>
          </cell>
          <cell r="N1322" t="str">
            <v>女</v>
          </cell>
        </row>
        <row r="1323">
          <cell r="A1323">
            <v>31502</v>
          </cell>
          <cell r="F1323">
            <v>0</v>
          </cell>
          <cell r="N1323" t="str">
            <v>女</v>
          </cell>
        </row>
        <row r="1324">
          <cell r="A1324">
            <v>31503</v>
          </cell>
          <cell r="F1324">
            <v>0</v>
          </cell>
          <cell r="N1324" t="str">
            <v>女</v>
          </cell>
        </row>
        <row r="1325">
          <cell r="A1325">
            <v>31504</v>
          </cell>
          <cell r="F1325">
            <v>0</v>
          </cell>
          <cell r="N1325" t="str">
            <v>女</v>
          </cell>
        </row>
        <row r="1326">
          <cell r="A1326">
            <v>31505</v>
          </cell>
          <cell r="F1326">
            <v>0</v>
          </cell>
          <cell r="N1326" t="str">
            <v>女</v>
          </cell>
        </row>
        <row r="1327">
          <cell r="A1327">
            <v>31506</v>
          </cell>
          <cell r="F1327">
            <v>0</v>
          </cell>
          <cell r="N1327" t="str">
            <v>女</v>
          </cell>
        </row>
        <row r="1328">
          <cell r="A1328">
            <v>31507</v>
          </cell>
          <cell r="F1328">
            <v>0</v>
          </cell>
          <cell r="N1328" t="str">
            <v>女</v>
          </cell>
        </row>
        <row r="1329">
          <cell r="A1329">
            <v>31508</v>
          </cell>
          <cell r="F1329">
            <v>0</v>
          </cell>
          <cell r="N1329" t="str">
            <v>女</v>
          </cell>
        </row>
        <row r="1330">
          <cell r="A1330">
            <v>31509</v>
          </cell>
          <cell r="F1330">
            <v>0</v>
          </cell>
          <cell r="N1330" t="str">
            <v>女</v>
          </cell>
        </row>
        <row r="1331">
          <cell r="A1331">
            <v>31510</v>
          </cell>
          <cell r="F1331">
            <v>0</v>
          </cell>
          <cell r="N1331" t="str">
            <v>女</v>
          </cell>
        </row>
        <row r="1332">
          <cell r="A1332">
            <v>31511</v>
          </cell>
          <cell r="F1332">
            <v>0</v>
          </cell>
          <cell r="N1332" t="str">
            <v>女</v>
          </cell>
        </row>
        <row r="1333">
          <cell r="A1333">
            <v>31512</v>
          </cell>
          <cell r="F1333">
            <v>0</v>
          </cell>
          <cell r="N1333" t="str">
            <v>女</v>
          </cell>
        </row>
        <row r="1334">
          <cell r="A1334">
            <v>31513</v>
          </cell>
          <cell r="F1334">
            <v>0</v>
          </cell>
          <cell r="N1334" t="str">
            <v>女</v>
          </cell>
        </row>
        <row r="1335">
          <cell r="A1335">
            <v>31514</v>
          </cell>
          <cell r="F1335">
            <v>0</v>
          </cell>
          <cell r="N1335" t="str">
            <v>女</v>
          </cell>
        </row>
        <row r="1336">
          <cell r="A1336">
            <v>31515</v>
          </cell>
          <cell r="F1336">
            <v>0</v>
          </cell>
          <cell r="N1336" t="str">
            <v>女</v>
          </cell>
        </row>
        <row r="1337">
          <cell r="A1337">
            <v>31516</v>
          </cell>
          <cell r="F1337">
            <v>0</v>
          </cell>
          <cell r="N1337" t="str">
            <v>女</v>
          </cell>
        </row>
        <row r="1338">
          <cell r="A1338">
            <v>31517</v>
          </cell>
          <cell r="F1338">
            <v>0</v>
          </cell>
          <cell r="N1338" t="str">
            <v>女</v>
          </cell>
        </row>
        <row r="1339">
          <cell r="A1339">
            <v>31518</v>
          </cell>
          <cell r="F1339">
            <v>0</v>
          </cell>
          <cell r="N1339" t="str">
            <v>女</v>
          </cell>
        </row>
        <row r="1340">
          <cell r="A1340">
            <v>31519</v>
          </cell>
          <cell r="F1340">
            <v>0</v>
          </cell>
          <cell r="N1340" t="str">
            <v>女</v>
          </cell>
        </row>
        <row r="1341">
          <cell r="A1341">
            <v>31520</v>
          </cell>
          <cell r="F1341">
            <v>0</v>
          </cell>
          <cell r="N1341" t="str">
            <v>女</v>
          </cell>
        </row>
        <row r="1342">
          <cell r="A1342">
            <v>31521</v>
          </cell>
          <cell r="F1342">
            <v>0</v>
          </cell>
          <cell r="N1342" t="str">
            <v>女</v>
          </cell>
        </row>
        <row r="1343">
          <cell r="A1343">
            <v>31522</v>
          </cell>
          <cell r="F1343">
            <v>0</v>
          </cell>
          <cell r="N1343" t="str">
            <v>女</v>
          </cell>
        </row>
        <row r="1344">
          <cell r="A1344">
            <v>31523</v>
          </cell>
          <cell r="F1344">
            <v>0</v>
          </cell>
          <cell r="N1344" t="str">
            <v>女</v>
          </cell>
        </row>
        <row r="1345">
          <cell r="A1345">
            <v>31524</v>
          </cell>
          <cell r="F1345">
            <v>0</v>
          </cell>
          <cell r="N1345" t="str">
            <v>女</v>
          </cell>
        </row>
        <row r="1346">
          <cell r="A1346">
            <v>31525</v>
          </cell>
          <cell r="F1346">
            <v>0</v>
          </cell>
          <cell r="N1346" t="str">
            <v>女</v>
          </cell>
        </row>
        <row r="1347">
          <cell r="A1347">
            <v>31526</v>
          </cell>
          <cell r="F1347">
            <v>0</v>
          </cell>
          <cell r="N1347" t="str">
            <v>女</v>
          </cell>
        </row>
        <row r="1348">
          <cell r="A1348">
            <v>31527</v>
          </cell>
          <cell r="F1348">
            <v>0</v>
          </cell>
          <cell r="N1348" t="str">
            <v>女</v>
          </cell>
        </row>
        <row r="1349">
          <cell r="A1349">
            <v>31528</v>
          </cell>
          <cell r="F1349">
            <v>0</v>
          </cell>
          <cell r="N1349" t="str">
            <v>女</v>
          </cell>
        </row>
        <row r="1350">
          <cell r="A1350">
            <v>31529</v>
          </cell>
          <cell r="F1350">
            <v>0</v>
          </cell>
          <cell r="N1350" t="str">
            <v>女</v>
          </cell>
        </row>
        <row r="1351">
          <cell r="A1351">
            <v>31530</v>
          </cell>
          <cell r="F1351">
            <v>0</v>
          </cell>
          <cell r="N1351" t="str">
            <v>女</v>
          </cell>
        </row>
      </sheetData>
    </sheetDataSet>
  </externalBook>
</externalLink>
</file>

<file path=xl/tables/table1.xml><?xml version="1.0" encoding="utf-8"?>
<table xmlns="http://schemas.openxmlformats.org/spreadsheetml/2006/main" id="1" name="表格1" displayName="表格1" ref="B3:B33" totalsRowShown="0" headerRowDxfId="1300" dataDxfId="1299">
  <autoFilter ref="B3:B33"/>
  <tableColumns count="1">
    <tableColumn id="1" name="小老師" dataDxfId="129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表格1_3" displayName="表格1_3" ref="A3:A33" totalsRowShown="0" headerRowDxfId="1297" dataDxfId="1296">
  <autoFilter ref="A3:A33"/>
  <tableColumns count="1">
    <tableColumn id="1" name="幹部" dataDxfId="129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表格1_4" displayName="表格1_4" ref="C3:C33" totalsRowShown="0" headerRowDxfId="1294" dataDxfId="1293">
  <autoFilter ref="C3:C33"/>
  <tableColumns count="1">
    <tableColumn id="1" name="自訂" dataDxfId="129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theme="9" tint="-0.249977111117893"/>
  </sheetPr>
  <dimension ref="A1:R34"/>
  <sheetViews>
    <sheetView workbookViewId="0">
      <pane xSplit="6" ySplit="3" topLeftCell="G4" activePane="bottomRight" state="frozen"/>
      <selection pane="topRight" activeCell="G1" sqref="G1"/>
      <selection pane="bottomLeft" activeCell="A3" sqref="A3"/>
      <selection pane="bottomRight" activeCell="C3" sqref="C3"/>
    </sheetView>
  </sheetViews>
  <sheetFormatPr defaultColWidth="9" defaultRowHeight="17" x14ac:dyDescent="0.4"/>
  <cols>
    <col min="1" max="1" width="12.36328125" style="39" customWidth="1"/>
    <col min="2" max="2" width="16.08984375" style="66" customWidth="1"/>
    <col min="3" max="3" width="20.6328125" style="66" customWidth="1"/>
    <col min="4" max="4" width="5.6328125" style="66" customWidth="1"/>
    <col min="5" max="5" width="10.36328125" style="39" customWidth="1"/>
    <col min="6" max="6" width="12.7265625" style="39" customWidth="1"/>
    <col min="7" max="7" width="11.6328125" style="67" customWidth="1"/>
    <col min="8" max="8" width="14.36328125" style="67" customWidth="1"/>
    <col min="9" max="9" width="14.08984375" style="67" customWidth="1"/>
    <col min="10" max="10" width="5.08984375" style="66" customWidth="1"/>
    <col min="11" max="11" width="15.90625" style="39" customWidth="1"/>
    <col min="12" max="12" width="14.26953125" style="39" customWidth="1"/>
    <col min="13" max="13" width="11.6328125" style="39" bestFit="1" customWidth="1"/>
    <col min="14" max="16384" width="9" style="39"/>
  </cols>
  <sheetData>
    <row r="1" spans="1:18" ht="25" x14ac:dyDescent="0.4">
      <c r="A1" s="236" t="s">
        <v>248</v>
      </c>
      <c r="B1" s="237"/>
      <c r="C1" s="237"/>
      <c r="D1" s="229" t="s">
        <v>244</v>
      </c>
      <c r="E1" s="238" t="s">
        <v>578</v>
      </c>
      <c r="F1" s="237"/>
      <c r="G1" s="235"/>
      <c r="H1" s="239"/>
      <c r="I1" s="239"/>
      <c r="J1" s="229" t="s">
        <v>244</v>
      </c>
      <c r="K1" s="236" t="s">
        <v>225</v>
      </c>
      <c r="L1" s="239"/>
      <c r="M1" s="239"/>
      <c r="N1" s="239"/>
      <c r="R1" s="31"/>
    </row>
    <row r="2" spans="1:18" ht="25.5" thickBot="1" x14ac:dyDescent="0.45">
      <c r="A2" s="74"/>
      <c r="D2" s="229"/>
      <c r="E2" s="73" t="str">
        <f>個資!F1&amp;"學年"</f>
        <v>109-1學年</v>
      </c>
      <c r="G2" s="199" t="str">
        <f>個資!C6&amp;"班  "&amp;個資!F4 &amp;個資!A4</f>
        <v>101班  迪士尼導師</v>
      </c>
      <c r="J2" s="229"/>
      <c r="K2" s="74"/>
      <c r="L2" s="67"/>
      <c r="M2" s="67"/>
      <c r="N2" s="67"/>
      <c r="R2" s="31"/>
    </row>
    <row r="3" spans="1:18" x14ac:dyDescent="0.4">
      <c r="A3" s="241" t="s">
        <v>163</v>
      </c>
      <c r="B3" s="242" t="s">
        <v>164</v>
      </c>
      <c r="C3" s="252" t="s">
        <v>557</v>
      </c>
      <c r="D3" s="230"/>
      <c r="E3" s="134" t="s">
        <v>0</v>
      </c>
      <c r="F3" s="134" t="s">
        <v>139</v>
      </c>
      <c r="G3" s="135" t="s">
        <v>163</v>
      </c>
      <c r="H3" s="135" t="s">
        <v>164</v>
      </c>
      <c r="I3" s="136" t="s">
        <v>214</v>
      </c>
      <c r="J3" s="232"/>
      <c r="K3" s="68" t="s">
        <v>0</v>
      </c>
      <c r="L3" s="50" t="s">
        <v>226</v>
      </c>
      <c r="R3" s="31"/>
    </row>
    <row r="4" spans="1:18" x14ac:dyDescent="0.4">
      <c r="A4" s="240" t="s">
        <v>250</v>
      </c>
      <c r="B4" s="240" t="s">
        <v>250</v>
      </c>
      <c r="C4" s="240" t="s">
        <v>250</v>
      </c>
      <c r="D4" s="231"/>
      <c r="E4" s="134">
        <v>1</v>
      </c>
      <c r="F4" s="134" t="str">
        <f>IFERROR(INDEX(個資!$E:$E,MATCH(E4,個資!$A:$A,0)),"")</f>
        <v>唐老鴨(男)</v>
      </c>
      <c r="G4" s="137" t="s">
        <v>13</v>
      </c>
      <c r="H4" s="137" t="s">
        <v>251</v>
      </c>
      <c r="I4" s="137"/>
      <c r="J4" s="233"/>
      <c r="K4" s="70" t="str">
        <f>F3</f>
        <v>學生</v>
      </c>
      <c r="L4" s="65" t="s">
        <v>224</v>
      </c>
      <c r="N4" s="67"/>
      <c r="R4" s="31"/>
    </row>
    <row r="5" spans="1:18" x14ac:dyDescent="0.4">
      <c r="A5" s="69" t="s">
        <v>3</v>
      </c>
      <c r="B5" s="69" t="s">
        <v>190</v>
      </c>
      <c r="C5" s="69" t="s">
        <v>559</v>
      </c>
      <c r="D5" s="231"/>
      <c r="E5" s="134">
        <v>2</v>
      </c>
      <c r="F5" s="134" t="str">
        <f>IFERROR(INDEX(個資!$E:$E,MATCH(E5,個資!$A:$A,0)),"")</f>
        <v>跳跳虎(男)</v>
      </c>
      <c r="G5" s="137"/>
      <c r="H5" s="137" t="s">
        <v>252</v>
      </c>
      <c r="I5" s="137" t="s">
        <v>558</v>
      </c>
      <c r="J5" s="233"/>
      <c r="K5" s="70" t="str">
        <f>表格1_3[[#Headers],[幹部]]</f>
        <v>幹部</v>
      </c>
      <c r="L5" s="71"/>
      <c r="N5" s="67"/>
      <c r="R5" s="31"/>
    </row>
    <row r="6" spans="1:18" x14ac:dyDescent="0.4">
      <c r="A6" s="69" t="s">
        <v>5</v>
      </c>
      <c r="B6" s="69" t="s">
        <v>7</v>
      </c>
      <c r="C6" s="69" t="s">
        <v>561</v>
      </c>
      <c r="D6" s="231"/>
      <c r="E6" s="134">
        <v>3</v>
      </c>
      <c r="F6" s="134" t="str">
        <f>IFERROR(INDEX(個資!$E:$E,MATCH(E6,個資!$A:$A,0)),"")</f>
        <v>小熊維尼(男)</v>
      </c>
      <c r="G6" s="137" t="s">
        <v>118</v>
      </c>
      <c r="H6" s="137" t="s">
        <v>252</v>
      </c>
      <c r="I6" s="137"/>
      <c r="J6" s="233"/>
      <c r="K6" s="70" t="str">
        <f>表格1[[#Headers],[小老師]]</f>
        <v>小老師</v>
      </c>
      <c r="L6" s="71"/>
      <c r="N6" s="67"/>
      <c r="R6" s="31"/>
    </row>
    <row r="7" spans="1:18" x14ac:dyDescent="0.4">
      <c r="A7" s="69" t="s">
        <v>6</v>
      </c>
      <c r="B7" s="69" t="s">
        <v>8</v>
      </c>
      <c r="C7" s="69"/>
      <c r="D7" s="231"/>
      <c r="E7" s="134">
        <v>4</v>
      </c>
      <c r="F7" s="134" t="str">
        <f>IFERROR(INDEX(個資!$E:$E,MATCH(E7,個資!$A:$A,0)),"")</f>
        <v>米老鼠 (男)</v>
      </c>
      <c r="G7" s="137" t="s">
        <v>249</v>
      </c>
      <c r="H7" s="137" t="s">
        <v>251</v>
      </c>
      <c r="I7" s="137"/>
      <c r="J7" s="233"/>
      <c r="K7" s="70" t="str">
        <f>I3</f>
        <v>自訂</v>
      </c>
      <c r="L7" s="71"/>
      <c r="N7" s="67"/>
      <c r="R7" s="31"/>
    </row>
    <row r="8" spans="1:18" x14ac:dyDescent="0.4">
      <c r="A8" s="69" t="s">
        <v>14</v>
      </c>
      <c r="B8" s="69" t="s">
        <v>9</v>
      </c>
      <c r="C8" s="69"/>
      <c r="D8" s="231"/>
      <c r="E8" s="134">
        <v>5</v>
      </c>
      <c r="F8" s="134" t="str">
        <f>IFERROR(INDEX(個資!$E:$E,MATCH(E8,個資!$A:$A,0)),"")</f>
        <v>小豬(男)</v>
      </c>
      <c r="G8" s="137"/>
      <c r="H8" s="137" t="s">
        <v>251</v>
      </c>
      <c r="I8" s="137" t="s">
        <v>560</v>
      </c>
      <c r="J8" s="233"/>
    </row>
    <row r="9" spans="1:18" ht="19.5" x14ac:dyDescent="0.4">
      <c r="A9" s="69" t="s">
        <v>15</v>
      </c>
      <c r="B9" s="69" t="s">
        <v>10</v>
      </c>
      <c r="C9" s="69"/>
      <c r="D9" s="231"/>
      <c r="E9" s="134">
        <v>6</v>
      </c>
      <c r="F9" s="134" t="str">
        <f>IFERROR(INDEX(個資!$E:$E,MATCH(E9,個資!$A:$A,0)),"")</f>
        <v>白雪公主(男)</v>
      </c>
      <c r="G9" s="137"/>
      <c r="H9" s="137" t="s">
        <v>251</v>
      </c>
      <c r="I9" s="137"/>
      <c r="J9" s="233"/>
      <c r="K9" s="72"/>
    </row>
    <row r="10" spans="1:18" x14ac:dyDescent="0.4">
      <c r="A10" s="69" t="s">
        <v>16</v>
      </c>
      <c r="B10" s="69" t="s">
        <v>11</v>
      </c>
      <c r="C10" s="69"/>
      <c r="D10" s="231"/>
      <c r="E10" s="134">
        <v>7</v>
      </c>
      <c r="F10" s="134" t="str">
        <f>IFERROR(INDEX(個資!$E:$E,MATCH(E10,個資!$A:$A,0)),"")</f>
        <v>灰姑娘(男)</v>
      </c>
      <c r="G10" s="137"/>
      <c r="H10" s="137" t="s">
        <v>252</v>
      </c>
      <c r="I10" s="137"/>
      <c r="J10" s="233"/>
    </row>
    <row r="11" spans="1:18" x14ac:dyDescent="0.4">
      <c r="A11" s="69" t="s">
        <v>17</v>
      </c>
      <c r="B11" s="69" t="s">
        <v>12</v>
      </c>
      <c r="C11" s="69"/>
      <c r="D11" s="231"/>
      <c r="E11" s="134">
        <v>8</v>
      </c>
      <c r="F11" s="134" t="str">
        <f>IFERROR(INDEX(個資!$E:$E,MATCH(E11,個資!$A:$A,0)),"")</f>
        <v>皮諾丘(男)</v>
      </c>
      <c r="G11" s="137"/>
      <c r="H11" s="137" t="s">
        <v>252</v>
      </c>
      <c r="I11" s="137"/>
      <c r="J11" s="233"/>
    </row>
    <row r="12" spans="1:18" x14ac:dyDescent="0.4">
      <c r="A12" s="69" t="s">
        <v>18</v>
      </c>
      <c r="B12" s="69" t="s">
        <v>20</v>
      </c>
      <c r="C12" s="69"/>
      <c r="D12" s="231"/>
      <c r="E12" s="134">
        <v>9</v>
      </c>
      <c r="F12" s="134" t="str">
        <f>IFERROR(INDEX(個資!$E:$E,MATCH(E12,個資!$A:$A,0)),"")</f>
        <v>小鹿斑比(男)</v>
      </c>
      <c r="G12" s="137"/>
      <c r="H12" s="137" t="s">
        <v>251</v>
      </c>
      <c r="I12" s="137"/>
      <c r="J12" s="233"/>
    </row>
    <row r="13" spans="1:18" x14ac:dyDescent="0.4">
      <c r="A13" s="69" t="s">
        <v>19</v>
      </c>
      <c r="B13" s="69" t="s">
        <v>21</v>
      </c>
      <c r="C13" s="69"/>
      <c r="D13" s="231"/>
      <c r="E13" s="134">
        <v>10</v>
      </c>
      <c r="F13" s="134" t="str">
        <f>IFERROR(INDEX(個資!$E:$E,MATCH(E13,個資!$A:$A,0)),"")</f>
        <v>邦妮兔(男)</v>
      </c>
      <c r="G13" s="137"/>
      <c r="H13" s="137" t="s">
        <v>251</v>
      </c>
      <c r="I13" s="137"/>
      <c r="J13" s="233"/>
    </row>
    <row r="14" spans="1:18" x14ac:dyDescent="0.4">
      <c r="A14" s="69" t="s">
        <v>171</v>
      </c>
      <c r="B14" s="69" t="s">
        <v>22</v>
      </c>
      <c r="C14" s="69"/>
      <c r="D14" s="231"/>
      <c r="E14" s="134">
        <v>11</v>
      </c>
      <c r="F14" s="134" t="str">
        <f>IFERROR(INDEX(個資!$E:$E,MATCH(E14,個資!$A:$A,0)),"")</f>
        <v>史瑞克(男)</v>
      </c>
      <c r="G14" s="137" t="s">
        <v>251</v>
      </c>
      <c r="H14" s="137" t="s">
        <v>189</v>
      </c>
      <c r="I14" s="137"/>
      <c r="J14" s="233"/>
    </row>
    <row r="15" spans="1:18" x14ac:dyDescent="0.4">
      <c r="A15" s="69" t="s">
        <v>153</v>
      </c>
      <c r="B15" s="69" t="s">
        <v>23</v>
      </c>
      <c r="C15" s="69"/>
      <c r="D15" s="231"/>
      <c r="E15" s="134">
        <v>12</v>
      </c>
      <c r="F15" s="134" t="str">
        <f>IFERROR(INDEX(個資!$E:$E,MATCH(E15,個資!$A:$A,0)),"")</f>
        <v>巴斯光年(男)</v>
      </c>
      <c r="G15" s="137" t="s">
        <v>252</v>
      </c>
      <c r="H15" s="137" t="s">
        <v>125</v>
      </c>
      <c r="I15" s="137"/>
      <c r="J15" s="233"/>
    </row>
    <row r="16" spans="1:18" x14ac:dyDescent="0.4">
      <c r="A16" s="69" t="s">
        <v>154</v>
      </c>
      <c r="B16" s="69" t="s">
        <v>25</v>
      </c>
      <c r="C16" s="69"/>
      <c r="D16" s="231"/>
      <c r="E16" s="134">
        <v>13</v>
      </c>
      <c r="F16" s="134" t="str">
        <f>IFERROR(INDEX(個資!$E:$E,MATCH(E16,個資!$A:$A,0)),"")</f>
        <v>史迪奇(男)</v>
      </c>
      <c r="G16" s="137" t="s">
        <v>251</v>
      </c>
      <c r="H16" s="137" t="s">
        <v>126</v>
      </c>
      <c r="I16" s="137"/>
      <c r="J16" s="233"/>
    </row>
    <row r="17" spans="1:10" x14ac:dyDescent="0.4">
      <c r="A17" s="69" t="s">
        <v>172</v>
      </c>
      <c r="B17" s="69" t="s">
        <v>24</v>
      </c>
      <c r="C17" s="69"/>
      <c r="D17" s="231"/>
      <c r="E17" s="134">
        <v>14</v>
      </c>
      <c r="F17" s="134" t="str">
        <f>IFERROR(INDEX(個資!$E:$E,MATCH(E17,個資!$A:$A,0)),"")</f>
        <v>大眼仔(男)</v>
      </c>
      <c r="G17" s="137" t="s">
        <v>252</v>
      </c>
      <c r="H17" s="137" t="s">
        <v>124</v>
      </c>
      <c r="I17" s="137"/>
      <c r="J17" s="233"/>
    </row>
    <row r="18" spans="1:10" x14ac:dyDescent="0.4">
      <c r="A18" s="69" t="s">
        <v>173</v>
      </c>
      <c r="B18" s="69" t="s">
        <v>192</v>
      </c>
      <c r="C18" s="69"/>
      <c r="D18" s="231"/>
      <c r="E18" s="134">
        <v>15</v>
      </c>
      <c r="F18" s="134" t="str">
        <f>IFERROR(INDEX(個資!$E:$E,MATCH(E18,個資!$A:$A,0)),"")</f>
        <v>毛怪(女)</v>
      </c>
      <c r="G18" s="137" t="s">
        <v>252</v>
      </c>
      <c r="H18" s="137" t="s">
        <v>127</v>
      </c>
      <c r="I18" s="137"/>
      <c r="J18" s="233"/>
    </row>
    <row r="19" spans="1:10" x14ac:dyDescent="0.4">
      <c r="A19" s="69" t="s">
        <v>174</v>
      </c>
      <c r="B19" s="69" t="s">
        <v>153</v>
      </c>
      <c r="C19" s="69"/>
      <c r="D19" s="231"/>
      <c r="E19" s="134">
        <v>16</v>
      </c>
      <c r="F19" s="134" t="str">
        <f>IFERROR(INDEX(個資!$E:$E,MATCH(E19,個資!$A:$A,0)),"")</f>
        <v>尼莫(女)</v>
      </c>
      <c r="G19" s="137" t="s">
        <v>251</v>
      </c>
      <c r="H19" s="137" t="s">
        <v>71</v>
      </c>
      <c r="I19" s="137"/>
      <c r="J19" s="233"/>
    </row>
    <row r="20" spans="1:10" x14ac:dyDescent="0.4">
      <c r="A20" s="69" t="s">
        <v>175</v>
      </c>
      <c r="B20" s="69" t="s">
        <v>154</v>
      </c>
      <c r="C20" s="69"/>
      <c r="D20" s="231"/>
      <c r="E20" s="134">
        <v>17</v>
      </c>
      <c r="F20" s="134" t="str">
        <f>IFERROR(INDEX(個資!$E:$E,MATCH(E20,個資!$A:$A,0)),"")</f>
        <v>愛麗兒(女)</v>
      </c>
      <c r="G20" s="137" t="s">
        <v>252</v>
      </c>
      <c r="H20" s="137" t="s">
        <v>129</v>
      </c>
      <c r="I20" s="137"/>
      <c r="J20" s="233"/>
    </row>
    <row r="21" spans="1:10" x14ac:dyDescent="0.4">
      <c r="A21" s="69" t="s">
        <v>176</v>
      </c>
      <c r="B21" s="69" t="s">
        <v>155</v>
      </c>
      <c r="C21" s="69"/>
      <c r="D21" s="231"/>
      <c r="E21" s="134">
        <v>18</v>
      </c>
      <c r="F21" s="134" t="str">
        <f>IFERROR(INDEX(個資!$E:$E,MATCH(E21,個資!$A:$A,0)),"")</f>
        <v>小比目魚(女)</v>
      </c>
      <c r="G21" s="137" t="s">
        <v>251</v>
      </c>
      <c r="H21" s="137" t="s">
        <v>130</v>
      </c>
      <c r="I21" s="137"/>
      <c r="J21" s="233"/>
    </row>
    <row r="22" spans="1:10" x14ac:dyDescent="0.4">
      <c r="A22" s="69" t="s">
        <v>177</v>
      </c>
      <c r="B22" s="69" t="s">
        <v>156</v>
      </c>
      <c r="C22" s="69"/>
      <c r="D22" s="231"/>
      <c r="E22" s="134">
        <v>19</v>
      </c>
      <c r="F22" s="134" t="str">
        <f>IFERROR(INDEX(個資!$E:$E,MATCH(E22,個資!$A:$A,0)),"")</f>
        <v>高飛(女)</v>
      </c>
      <c r="G22" s="137" t="s">
        <v>252</v>
      </c>
      <c r="H22" s="137" t="s">
        <v>131</v>
      </c>
      <c r="I22" s="137"/>
      <c r="J22" s="233"/>
    </row>
    <row r="23" spans="1:10" x14ac:dyDescent="0.4">
      <c r="A23" s="69" t="s">
        <v>178</v>
      </c>
      <c r="B23" s="69" t="s">
        <v>157</v>
      </c>
      <c r="C23" s="69"/>
      <c r="D23" s="231"/>
      <c r="E23" s="134">
        <v>20</v>
      </c>
      <c r="F23" s="134" t="str">
        <f>IFERROR(INDEX(個資!$E:$E,MATCH(E23,個資!$A:$A,0)),"")</f>
        <v>布魯托(女)</v>
      </c>
      <c r="G23" s="137" t="s">
        <v>251</v>
      </c>
      <c r="H23" s="137" t="s">
        <v>132</v>
      </c>
      <c r="I23" s="137"/>
      <c r="J23" s="233"/>
    </row>
    <row r="24" spans="1:10" x14ac:dyDescent="0.4">
      <c r="A24" s="69" t="s">
        <v>179</v>
      </c>
      <c r="B24" s="69" t="s">
        <v>158</v>
      </c>
      <c r="C24" s="69"/>
      <c r="D24" s="231"/>
      <c r="E24" s="134">
        <v>21</v>
      </c>
      <c r="F24" s="134" t="str">
        <f>IFERROR(INDEX(個資!$E:$E,MATCH(E24,個資!$A:$A,0)),"")</f>
        <v>彭彭(女)</v>
      </c>
      <c r="G24" s="137" t="s">
        <v>251</v>
      </c>
      <c r="H24" s="137" t="s">
        <v>133</v>
      </c>
      <c r="I24" s="137"/>
      <c r="J24" s="233"/>
    </row>
    <row r="25" spans="1:10" x14ac:dyDescent="0.4">
      <c r="A25" s="69" t="s">
        <v>180</v>
      </c>
      <c r="B25" s="69" t="s">
        <v>159</v>
      </c>
      <c r="C25" s="69"/>
      <c r="D25" s="231"/>
      <c r="E25" s="134">
        <v>22</v>
      </c>
      <c r="F25" s="134" t="str">
        <f>IFERROR(INDEX(個資!$E:$E,MATCH(E25,個資!$A:$A,0)),"")</f>
        <v>丁滿(女)</v>
      </c>
      <c r="G25" s="137" t="s">
        <v>252</v>
      </c>
      <c r="H25" s="137" t="s">
        <v>134</v>
      </c>
      <c r="I25" s="137"/>
      <c r="J25" s="233"/>
    </row>
    <row r="26" spans="1:10" x14ac:dyDescent="0.4">
      <c r="A26" s="69" t="s">
        <v>181</v>
      </c>
      <c r="B26" s="69" t="s">
        <v>160</v>
      </c>
      <c r="C26" s="69"/>
      <c r="D26" s="231"/>
      <c r="E26" s="134">
        <v>23</v>
      </c>
      <c r="F26" s="134" t="str">
        <f>IFERROR(INDEX(個資!$E:$E,MATCH(E26,個資!$A:$A,0)),"")</f>
        <v>辛巴(女)</v>
      </c>
      <c r="G26" s="137" t="s">
        <v>252</v>
      </c>
      <c r="H26" s="137" t="s">
        <v>191</v>
      </c>
      <c r="I26" s="137"/>
      <c r="J26" s="233"/>
    </row>
    <row r="27" spans="1:10" x14ac:dyDescent="0.4">
      <c r="A27" s="69" t="s">
        <v>182</v>
      </c>
      <c r="B27" s="69" t="s">
        <v>161</v>
      </c>
      <c r="C27" s="69"/>
      <c r="D27" s="231"/>
      <c r="E27" s="134">
        <v>24</v>
      </c>
      <c r="F27" s="134" t="str">
        <f>IFERROR(INDEX(個資!$E:$E,MATCH(E27,個資!$A:$A,0)),"")</f>
        <v>艾莉絲(女)</v>
      </c>
      <c r="G27" s="137" t="s">
        <v>252</v>
      </c>
      <c r="H27" s="137" t="s">
        <v>251</v>
      </c>
      <c r="I27" s="137"/>
      <c r="J27" s="233"/>
    </row>
    <row r="28" spans="1:10" x14ac:dyDescent="0.4">
      <c r="A28" s="69" t="s">
        <v>183</v>
      </c>
      <c r="B28" s="69" t="s">
        <v>116</v>
      </c>
      <c r="C28" s="69"/>
      <c r="D28" s="231"/>
      <c r="E28" s="134">
        <v>25</v>
      </c>
      <c r="F28" s="134" t="str">
        <f>IFERROR(INDEX(個資!$E:$E,MATCH(E28,個資!$A:$A,0)),"")</f>
        <v>泰山(女)</v>
      </c>
      <c r="G28" s="137" t="s">
        <v>252</v>
      </c>
      <c r="H28" s="137" t="s">
        <v>249</v>
      </c>
      <c r="I28" s="137"/>
      <c r="J28" s="233"/>
    </row>
    <row r="29" spans="1:10" x14ac:dyDescent="0.4">
      <c r="A29" s="69" t="s">
        <v>184</v>
      </c>
      <c r="B29" s="69" t="s">
        <v>165</v>
      </c>
      <c r="C29" s="69"/>
      <c r="D29" s="231"/>
      <c r="E29" s="134">
        <v>26</v>
      </c>
      <c r="F29" s="134" t="str">
        <f>IFERROR(INDEX(個資!$E:$E,MATCH(E29,個資!$A:$A,0)),"")</f>
        <v>小飛象(女)</v>
      </c>
      <c r="G29" s="137" t="s">
        <v>251</v>
      </c>
      <c r="H29" s="137" t="s">
        <v>249</v>
      </c>
      <c r="I29" s="137"/>
      <c r="J29" s="233"/>
    </row>
    <row r="30" spans="1:10" x14ac:dyDescent="0.4">
      <c r="A30" s="69" t="s">
        <v>185</v>
      </c>
      <c r="B30" s="69" t="s">
        <v>166</v>
      </c>
      <c r="C30" s="69"/>
      <c r="D30" s="231"/>
      <c r="E30" s="134">
        <v>27</v>
      </c>
      <c r="F30" s="134" t="str">
        <f>IFERROR(INDEX(個資!$E:$E,MATCH(E30,個資!$A:$A,0)),"")</f>
        <v>小飛俠(女)</v>
      </c>
      <c r="G30" s="137" t="s">
        <v>251</v>
      </c>
      <c r="H30" s="137" t="s">
        <v>249</v>
      </c>
      <c r="I30" s="137"/>
      <c r="J30" s="233"/>
    </row>
    <row r="31" spans="1:10" x14ac:dyDescent="0.4">
      <c r="A31" s="69" t="s">
        <v>186</v>
      </c>
      <c r="B31" s="69" t="s">
        <v>167</v>
      </c>
      <c r="C31" s="69"/>
      <c r="D31" s="231"/>
      <c r="E31" s="134">
        <v>28</v>
      </c>
      <c r="F31" s="134" t="str">
        <f>IFERROR(INDEX(個資!$E:$E,MATCH(E31,個資!$A:$A,0)),"")</f>
        <v>茉莉(女)</v>
      </c>
      <c r="G31" s="137" t="s">
        <v>252</v>
      </c>
      <c r="H31" s="137" t="s">
        <v>249</v>
      </c>
      <c r="I31" s="137"/>
      <c r="J31" s="233"/>
    </row>
    <row r="32" spans="1:10" x14ac:dyDescent="0.4">
      <c r="A32" s="69" t="s">
        <v>187</v>
      </c>
      <c r="B32" s="69" t="s">
        <v>168</v>
      </c>
      <c r="C32" s="69"/>
      <c r="D32" s="231"/>
      <c r="E32" s="134">
        <v>29</v>
      </c>
      <c r="F32" s="134" t="str">
        <f>IFERROR(INDEX(個資!$E:$E,MATCH(E32,個資!$A:$A,0)),"")</f>
        <v>阿布(女)</v>
      </c>
      <c r="G32" s="137" t="s">
        <v>251</v>
      </c>
      <c r="H32" s="137" t="s">
        <v>249</v>
      </c>
      <c r="I32" s="137"/>
      <c r="J32" s="233"/>
    </row>
    <row r="33" spans="1:14" x14ac:dyDescent="0.4">
      <c r="A33" s="69" t="s">
        <v>188</v>
      </c>
      <c r="B33" s="69" t="s">
        <v>169</v>
      </c>
      <c r="C33" s="69"/>
      <c r="D33" s="231"/>
      <c r="E33" s="134">
        <v>30</v>
      </c>
      <c r="F33" s="134" t="str">
        <f>IFERROR(INDEX(個資!$E:$E,MATCH(E33,個資!$A:$A,0)),"")</f>
        <v>阿拉丁(女)</v>
      </c>
      <c r="G33" s="137" t="s">
        <v>253</v>
      </c>
      <c r="H33" s="137" t="s">
        <v>249</v>
      </c>
      <c r="I33" s="137"/>
      <c r="J33" s="233"/>
    </row>
    <row r="34" spans="1:14" x14ac:dyDescent="0.4">
      <c r="A34" s="233"/>
      <c r="B34" s="233"/>
      <c r="C34" s="233"/>
      <c r="D34" s="233"/>
      <c r="E34" s="233"/>
      <c r="F34" s="233"/>
      <c r="G34" s="234"/>
      <c r="H34" s="234"/>
      <c r="I34" s="234"/>
      <c r="J34" s="233"/>
      <c r="K34" s="233"/>
      <c r="L34" s="233"/>
      <c r="M34" s="233"/>
      <c r="N34" s="233"/>
    </row>
  </sheetData>
  <sheetProtection algorithmName="SHA-512" hashValue="x49q39fs5Ov2ZQpPRD2DwGixME5D18B3lT1+5VeH7rDYDhtX4oSTlEObpIdNQN+8OlOTXPepXVbTaxdlGyLcBw==" saltValue="a1rE+zig3O3ZHPh7sXqPQw==" spinCount="100000" sheet="1" objects="1" scenarios="1"/>
  <phoneticPr fontId="1" type="noConversion"/>
  <conditionalFormatting sqref="H4:H33">
    <cfRule type="duplicateValues" dxfId="1302" priority="320"/>
  </conditionalFormatting>
  <conditionalFormatting sqref="G4:G33">
    <cfRule type="duplicateValues" dxfId="1301" priority="321"/>
  </conditionalFormatting>
  <dataValidations count="3">
    <dataValidation type="list" allowBlank="1" showInputMessage="1" showErrorMessage="1" sqref="G4:G33">
      <formula1>$A$5:$A$33</formula1>
    </dataValidation>
    <dataValidation type="list" allowBlank="1" showInputMessage="1" showErrorMessage="1" sqref="H4:H33">
      <formula1>B$5:B$33</formula1>
    </dataValidation>
    <dataValidation type="list" allowBlank="1" showInputMessage="1" showErrorMessage="1" sqref="I4:I32">
      <formula1>$C$5:$C$33</formula1>
    </dataValidation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148C8"/>
  </sheetPr>
  <dimension ref="A1:I46"/>
  <sheetViews>
    <sheetView workbookViewId="0">
      <selection activeCell="K13" sqref="K13"/>
    </sheetView>
  </sheetViews>
  <sheetFormatPr defaultColWidth="8.7265625" defaultRowHeight="17" x14ac:dyDescent="0.4"/>
  <cols>
    <col min="1" max="6" width="12.90625" style="153" customWidth="1"/>
    <col min="7" max="7" width="7.90625" style="140" customWidth="1"/>
    <col min="8" max="9" width="4" style="140" bestFit="1" customWidth="1"/>
    <col min="10" max="16384" width="8.7265625" style="140"/>
  </cols>
  <sheetData>
    <row r="1" spans="1:9" ht="22" thickBot="1" x14ac:dyDescent="0.45">
      <c r="A1" s="138" t="str">
        <f>個資!F1&amp;"學年"</f>
        <v>109-1學年</v>
      </c>
      <c r="B1" s="154"/>
      <c r="C1" s="139" t="str">
        <f>個資!C6&amp;"班  "&amp;個資!F4 &amp;個資!A4</f>
        <v>101班  迪士尼導師</v>
      </c>
    </row>
    <row r="2" spans="1:9" ht="20.149999999999999" customHeight="1" thickBot="1" x14ac:dyDescent="0.45">
      <c r="A2" s="141" t="s">
        <v>257</v>
      </c>
      <c r="B2" s="141" t="s">
        <v>278</v>
      </c>
      <c r="C2" s="141" t="s">
        <v>258</v>
      </c>
      <c r="D2" s="141" t="s">
        <v>259</v>
      </c>
      <c r="E2" s="141" t="s">
        <v>260</v>
      </c>
      <c r="F2" s="141" t="s">
        <v>261</v>
      </c>
      <c r="G2" s="260"/>
      <c r="H2" s="261"/>
      <c r="I2" s="262"/>
    </row>
    <row r="3" spans="1:9" ht="20.149999999999999" customHeight="1" x14ac:dyDescent="0.4">
      <c r="A3" s="159">
        <f>課表輸入!A3</f>
        <v>0</v>
      </c>
      <c r="B3" s="159">
        <f>課表輸入!B3</f>
        <v>0</v>
      </c>
      <c r="C3" s="159">
        <f>課表輸入!C3</f>
        <v>0</v>
      </c>
      <c r="D3" s="159">
        <f>課表輸入!D3</f>
        <v>0</v>
      </c>
      <c r="E3" s="159">
        <f>課表輸入!E3</f>
        <v>0</v>
      </c>
      <c r="F3" s="159">
        <f>課表輸入!F3</f>
        <v>0</v>
      </c>
      <c r="G3" s="142">
        <f>課表輸入!G3</f>
        <v>0.3125</v>
      </c>
      <c r="H3" s="143" t="s">
        <v>262</v>
      </c>
      <c r="I3" s="143" t="s">
        <v>263</v>
      </c>
    </row>
    <row r="4" spans="1:9" ht="20.149999999999999" customHeight="1" x14ac:dyDescent="0.4">
      <c r="A4" s="155" t="str">
        <f>課表輸入!A4</f>
        <v/>
      </c>
      <c r="B4" s="155" t="str">
        <f>課表輸入!B4</f>
        <v/>
      </c>
      <c r="C4" s="155" t="str">
        <f>課表輸入!C4</f>
        <v/>
      </c>
      <c r="D4" s="155" t="str">
        <f>課表輸入!D4</f>
        <v/>
      </c>
      <c r="E4" s="155" t="str">
        <f>課表輸入!E4</f>
        <v/>
      </c>
      <c r="F4" s="155" t="str">
        <f>課表輸入!F4</f>
        <v/>
      </c>
      <c r="G4" s="144" t="s">
        <v>279</v>
      </c>
      <c r="H4" s="145" t="s">
        <v>265</v>
      </c>
      <c r="I4" s="145" t="s">
        <v>266</v>
      </c>
    </row>
    <row r="5" spans="1:9" ht="20.149999999999999" customHeight="1" thickBot="1" x14ac:dyDescent="0.45">
      <c r="A5" s="155" t="str">
        <f>課表輸入!A5</f>
        <v/>
      </c>
      <c r="B5" s="155" t="str">
        <f>課表輸入!B5</f>
        <v/>
      </c>
      <c r="C5" s="155" t="str">
        <f>課表輸入!C5</f>
        <v/>
      </c>
      <c r="D5" s="155" t="str">
        <f>課表輸入!D5</f>
        <v/>
      </c>
      <c r="E5" s="155" t="str">
        <f>課表輸入!E5</f>
        <v/>
      </c>
      <c r="F5" s="155" t="str">
        <f>課表輸入!F5</f>
        <v/>
      </c>
      <c r="G5" s="146">
        <f>課表輸入!G5</f>
        <v>0.34027777777777773</v>
      </c>
      <c r="H5" s="147" t="s">
        <v>267</v>
      </c>
      <c r="I5" s="148"/>
    </row>
    <row r="6" spans="1:9" ht="20.149999999999999" customHeight="1" x14ac:dyDescent="0.4">
      <c r="A6" s="159">
        <f>課表輸入!A6</f>
        <v>0</v>
      </c>
      <c r="B6" s="159">
        <f>課表輸入!B6</f>
        <v>0</v>
      </c>
      <c r="C6" s="159">
        <f>課表輸入!C6</f>
        <v>0</v>
      </c>
      <c r="D6" s="159">
        <f>課表輸入!D6</f>
        <v>0</v>
      </c>
      <c r="E6" s="159">
        <f>課表輸入!E6</f>
        <v>0</v>
      </c>
      <c r="F6" s="159">
        <f>課表輸入!F6</f>
        <v>0</v>
      </c>
      <c r="G6" s="142">
        <f>課表輸入!G6</f>
        <v>0.34722222222222227</v>
      </c>
      <c r="H6" s="143" t="s">
        <v>268</v>
      </c>
      <c r="I6" s="148"/>
    </row>
    <row r="7" spans="1:9" ht="20.149999999999999" customHeight="1" x14ac:dyDescent="0.4">
      <c r="A7" s="155" t="str">
        <f>課表輸入!A7</f>
        <v/>
      </c>
      <c r="B7" s="155" t="str">
        <f>課表輸入!B7</f>
        <v/>
      </c>
      <c r="C7" s="155" t="str">
        <f>課表輸入!C7</f>
        <v/>
      </c>
      <c r="D7" s="155" t="str">
        <f>課表輸入!D7</f>
        <v/>
      </c>
      <c r="E7" s="155" t="str">
        <f>課表輸入!E7</f>
        <v/>
      </c>
      <c r="F7" s="155" t="str">
        <f>課表輸入!F7</f>
        <v/>
      </c>
      <c r="G7" s="144" t="s">
        <v>264</v>
      </c>
      <c r="H7" s="145" t="s">
        <v>261</v>
      </c>
      <c r="I7" s="148"/>
    </row>
    <row r="8" spans="1:9" ht="20.149999999999999" customHeight="1" thickBot="1" x14ac:dyDescent="0.45">
      <c r="A8" s="155" t="str">
        <f>課表輸入!A8</f>
        <v/>
      </c>
      <c r="B8" s="155" t="str">
        <f>課表輸入!B8</f>
        <v/>
      </c>
      <c r="C8" s="155" t="str">
        <f>課表輸入!C8</f>
        <v/>
      </c>
      <c r="D8" s="155" t="str">
        <f>課表輸入!D8</f>
        <v/>
      </c>
      <c r="E8" s="155" t="str">
        <f>課表輸入!E8</f>
        <v/>
      </c>
      <c r="F8" s="155" t="str">
        <f>課表輸入!F8</f>
        <v/>
      </c>
      <c r="G8" s="146">
        <f>課表輸入!G8</f>
        <v>0.37847222222222227</v>
      </c>
      <c r="H8" s="147" t="s">
        <v>269</v>
      </c>
      <c r="I8" s="148"/>
    </row>
    <row r="9" spans="1:9" ht="20.149999999999999" customHeight="1" x14ac:dyDescent="0.4">
      <c r="A9" s="159">
        <f>課表輸入!A9</f>
        <v>0</v>
      </c>
      <c r="B9" s="159">
        <f>課表輸入!B9</f>
        <v>0</v>
      </c>
      <c r="C9" s="159">
        <f>課表輸入!C9</f>
        <v>0</v>
      </c>
      <c r="D9" s="159">
        <f>課表輸入!D9</f>
        <v>0</v>
      </c>
      <c r="E9" s="159">
        <f>課表輸入!E9</f>
        <v>0</v>
      </c>
      <c r="F9" s="159">
        <f>課表輸入!F9</f>
        <v>0</v>
      </c>
      <c r="G9" s="142">
        <f>課表輸入!G9</f>
        <v>0.38541666666666669</v>
      </c>
      <c r="H9" s="143" t="s">
        <v>268</v>
      </c>
      <c r="I9" s="148"/>
    </row>
    <row r="10" spans="1:9" ht="20.149999999999999" customHeight="1" x14ac:dyDescent="0.4">
      <c r="A10" s="155" t="str">
        <f>課表輸入!A10</f>
        <v/>
      </c>
      <c r="B10" s="155" t="str">
        <f>課表輸入!B10</f>
        <v/>
      </c>
      <c r="C10" s="155" t="str">
        <f>課表輸入!C10</f>
        <v/>
      </c>
      <c r="D10" s="155" t="str">
        <f>課表輸入!D10</f>
        <v/>
      </c>
      <c r="E10" s="155" t="str">
        <f>課表輸入!E10</f>
        <v/>
      </c>
      <c r="F10" s="155" t="str">
        <f>課表輸入!F10</f>
        <v/>
      </c>
      <c r="G10" s="144" t="s">
        <v>264</v>
      </c>
      <c r="H10" s="145" t="s">
        <v>270</v>
      </c>
      <c r="I10" s="148"/>
    </row>
    <row r="11" spans="1:9" ht="20.149999999999999" customHeight="1" thickBot="1" x14ac:dyDescent="0.45">
      <c r="A11" s="155" t="str">
        <f>課表輸入!A11</f>
        <v/>
      </c>
      <c r="B11" s="155" t="str">
        <f>課表輸入!B11</f>
        <v/>
      </c>
      <c r="C11" s="155" t="str">
        <f>課表輸入!C11</f>
        <v/>
      </c>
      <c r="D11" s="155" t="str">
        <f>課表輸入!D11</f>
        <v/>
      </c>
      <c r="E11" s="155" t="str">
        <f>課表輸入!E11</f>
        <v/>
      </c>
      <c r="F11" s="155" t="str">
        <f>課表輸入!F11</f>
        <v/>
      </c>
      <c r="G11" s="146">
        <f>課表輸入!G11</f>
        <v>0.41666666666666669</v>
      </c>
      <c r="H11" s="147" t="s">
        <v>269</v>
      </c>
      <c r="I11" s="148"/>
    </row>
    <row r="12" spans="1:9" ht="20.149999999999999" customHeight="1" x14ac:dyDescent="0.4">
      <c r="A12" s="159">
        <f>課表輸入!A12</f>
        <v>0</v>
      </c>
      <c r="B12" s="159">
        <f>課表輸入!B12</f>
        <v>0</v>
      </c>
      <c r="C12" s="159">
        <f>課表輸入!C12</f>
        <v>0</v>
      </c>
      <c r="D12" s="159">
        <f>課表輸入!D12</f>
        <v>0</v>
      </c>
      <c r="E12" s="159">
        <f>課表輸入!E12</f>
        <v>0</v>
      </c>
      <c r="F12" s="159">
        <f>課表輸入!F12</f>
        <v>0</v>
      </c>
      <c r="G12" s="142">
        <f>課表輸入!G12</f>
        <v>0.4236111111111111</v>
      </c>
      <c r="H12" s="143" t="s">
        <v>268</v>
      </c>
      <c r="I12" s="148"/>
    </row>
    <row r="13" spans="1:9" ht="20.149999999999999" customHeight="1" x14ac:dyDescent="0.4">
      <c r="A13" s="155" t="str">
        <f>課表輸入!A13</f>
        <v/>
      </c>
      <c r="B13" s="155" t="str">
        <f>課表輸入!B13</f>
        <v/>
      </c>
      <c r="C13" s="155" t="str">
        <f>課表輸入!C13</f>
        <v/>
      </c>
      <c r="D13" s="155" t="str">
        <f>課表輸入!D13</f>
        <v/>
      </c>
      <c r="E13" s="155" t="str">
        <f>課表輸入!E13</f>
        <v/>
      </c>
      <c r="F13" s="155" t="str">
        <f>課表輸入!F13</f>
        <v/>
      </c>
      <c r="G13" s="144" t="s">
        <v>264</v>
      </c>
      <c r="H13" s="145" t="s">
        <v>271</v>
      </c>
      <c r="I13" s="148"/>
    </row>
    <row r="14" spans="1:9" ht="20.149999999999999" customHeight="1" thickBot="1" x14ac:dyDescent="0.45">
      <c r="A14" s="155" t="str">
        <f>課表輸入!A14</f>
        <v/>
      </c>
      <c r="B14" s="155" t="str">
        <f>課表輸入!B14</f>
        <v/>
      </c>
      <c r="C14" s="155" t="str">
        <f>課表輸入!C14</f>
        <v/>
      </c>
      <c r="D14" s="155" t="str">
        <f>課表輸入!D14</f>
        <v/>
      </c>
      <c r="E14" s="155" t="str">
        <f>課表輸入!E14</f>
        <v/>
      </c>
      <c r="F14" s="155" t="str">
        <f>課表輸入!F14</f>
        <v/>
      </c>
      <c r="G14" s="146">
        <f>課表輸入!G14</f>
        <v>0.4548611111111111</v>
      </c>
      <c r="H14" s="147" t="s">
        <v>269</v>
      </c>
      <c r="I14" s="148"/>
    </row>
    <row r="15" spans="1:9" ht="20.149999999999999" customHeight="1" x14ac:dyDescent="0.4">
      <c r="A15" s="159">
        <f>課表輸入!A15</f>
        <v>0</v>
      </c>
      <c r="B15" s="159">
        <f>課表輸入!B15</f>
        <v>0</v>
      </c>
      <c r="C15" s="159">
        <f>課表輸入!C15</f>
        <v>0</v>
      </c>
      <c r="D15" s="159">
        <f>課表輸入!D15</f>
        <v>0</v>
      </c>
      <c r="E15" s="159">
        <f>課表輸入!E15</f>
        <v>3</v>
      </c>
      <c r="F15" s="159">
        <f>課表輸入!F15</f>
        <v>0</v>
      </c>
      <c r="G15" s="142">
        <f>課表輸入!G15</f>
        <v>0.46180555555555558</v>
      </c>
      <c r="H15" s="143" t="s">
        <v>268</v>
      </c>
      <c r="I15" s="148"/>
    </row>
    <row r="16" spans="1:9" ht="20.149999999999999" customHeight="1" x14ac:dyDescent="0.4">
      <c r="A16" s="155" t="str">
        <f>課表輸入!A16</f>
        <v/>
      </c>
      <c r="B16" s="155" t="str">
        <f>課表輸入!B16</f>
        <v/>
      </c>
      <c r="C16" s="155" t="str">
        <f>課表輸入!C16</f>
        <v/>
      </c>
      <c r="D16" s="155" t="str">
        <f>課表輸入!D16</f>
        <v/>
      </c>
      <c r="E16" s="155" t="str">
        <f>課表輸入!E16</f>
        <v>數學</v>
      </c>
      <c r="F16" s="155" t="str">
        <f>課表輸入!F16</f>
        <v/>
      </c>
      <c r="G16" s="144" t="s">
        <v>264</v>
      </c>
      <c r="H16" s="145" t="s">
        <v>272</v>
      </c>
      <c r="I16" s="148"/>
    </row>
    <row r="17" spans="1:9" ht="20.149999999999999" customHeight="1" thickBot="1" x14ac:dyDescent="0.45">
      <c r="A17" s="155" t="str">
        <f>課表輸入!A17</f>
        <v/>
      </c>
      <c r="B17" s="155" t="str">
        <f>課表輸入!B17</f>
        <v/>
      </c>
      <c r="C17" s="155" t="str">
        <f>課表輸入!C17</f>
        <v/>
      </c>
      <c r="D17" s="155" t="str">
        <f>課表輸入!D17</f>
        <v/>
      </c>
      <c r="E17" s="155" t="str">
        <f>課表輸入!E17</f>
        <v>.</v>
      </c>
      <c r="F17" s="155" t="str">
        <f>課表輸入!F17</f>
        <v/>
      </c>
      <c r="G17" s="146">
        <f>課表輸入!G17</f>
        <v>0.49305555555555558</v>
      </c>
      <c r="H17" s="147" t="s">
        <v>269</v>
      </c>
      <c r="I17" s="149"/>
    </row>
    <row r="18" spans="1:9" ht="20.149999999999999" customHeight="1" thickBot="1" x14ac:dyDescent="0.45">
      <c r="A18" s="263"/>
      <c r="B18" s="264"/>
      <c r="C18" s="264"/>
      <c r="D18" s="264"/>
      <c r="E18" s="264"/>
      <c r="F18" s="264"/>
      <c r="G18" s="264"/>
      <c r="H18" s="264"/>
      <c r="I18" s="265"/>
    </row>
    <row r="19" spans="1:9" ht="20.149999999999999" customHeight="1" x14ac:dyDescent="0.4">
      <c r="A19" s="159">
        <f>課表輸入!A19</f>
        <v>0</v>
      </c>
      <c r="B19" s="159">
        <f>課表輸入!B19</f>
        <v>0</v>
      </c>
      <c r="C19" s="159">
        <f>課表輸入!C19</f>
        <v>0</v>
      </c>
      <c r="D19" s="159">
        <f>課表輸入!D19</f>
        <v>0</v>
      </c>
      <c r="E19" s="159">
        <f>課表輸入!E19</f>
        <v>0</v>
      </c>
      <c r="F19" s="159">
        <f>課表輸入!F19</f>
        <v>2</v>
      </c>
      <c r="G19" s="142">
        <f>課表輸入!G19</f>
        <v>0.54861111111111105</v>
      </c>
      <c r="H19" s="143" t="s">
        <v>268</v>
      </c>
      <c r="I19" s="143" t="s">
        <v>273</v>
      </c>
    </row>
    <row r="20" spans="1:9" ht="20.149999999999999" customHeight="1" x14ac:dyDescent="0.4">
      <c r="A20" s="155" t="str">
        <f>課表輸入!A20</f>
        <v/>
      </c>
      <c r="B20" s="155" t="str">
        <f>課表輸入!B20</f>
        <v/>
      </c>
      <c r="C20" s="155" t="str">
        <f>課表輸入!C20</f>
        <v/>
      </c>
      <c r="D20" s="155" t="str">
        <f>課表輸入!D20</f>
        <v/>
      </c>
      <c r="E20" s="155" t="str">
        <f>課表輸入!E20</f>
        <v/>
      </c>
      <c r="F20" s="155" t="str">
        <f>課表輸入!F20</f>
        <v>英文</v>
      </c>
      <c r="G20" s="144" t="s">
        <v>264</v>
      </c>
      <c r="H20" s="145" t="s">
        <v>274</v>
      </c>
      <c r="I20" s="145" t="s">
        <v>266</v>
      </c>
    </row>
    <row r="21" spans="1:9" ht="20.149999999999999" customHeight="1" thickBot="1" x14ac:dyDescent="0.45">
      <c r="A21" s="155" t="str">
        <f>課表輸入!A21</f>
        <v/>
      </c>
      <c r="B21" s="155" t="str">
        <f>課表輸入!B21</f>
        <v/>
      </c>
      <c r="C21" s="155" t="str">
        <f>課表輸入!C21</f>
        <v/>
      </c>
      <c r="D21" s="155" t="str">
        <f>課表輸入!D21</f>
        <v/>
      </c>
      <c r="E21" s="155" t="str">
        <f>課表輸入!E21</f>
        <v/>
      </c>
      <c r="F21" s="155" t="str">
        <f>課表輸入!F21</f>
        <v>.</v>
      </c>
      <c r="G21" s="146">
        <f>課表輸入!G21</f>
        <v>0.57986111111111105</v>
      </c>
      <c r="H21" s="147" t="s">
        <v>269</v>
      </c>
      <c r="I21" s="148"/>
    </row>
    <row r="22" spans="1:9" ht="20.149999999999999" customHeight="1" x14ac:dyDescent="0.4">
      <c r="A22" s="159">
        <f>課表輸入!A22</f>
        <v>0</v>
      </c>
      <c r="B22" s="159">
        <f>課表輸入!B22</f>
        <v>0</v>
      </c>
      <c r="C22" s="159">
        <f>課表輸入!C22</f>
        <v>0</v>
      </c>
      <c r="D22" s="159">
        <f>課表輸入!D22</f>
        <v>0</v>
      </c>
      <c r="E22" s="159">
        <f>課表輸入!E22</f>
        <v>0</v>
      </c>
      <c r="F22" s="159">
        <f>課表輸入!F22</f>
        <v>0</v>
      </c>
      <c r="G22" s="142">
        <f>課表輸入!G22</f>
        <v>0.58680555555555558</v>
      </c>
      <c r="H22" s="143" t="s">
        <v>268</v>
      </c>
      <c r="I22" s="148"/>
    </row>
    <row r="23" spans="1:9" ht="20.149999999999999" customHeight="1" x14ac:dyDescent="0.4">
      <c r="A23" s="155" t="str">
        <f>課表輸入!A23</f>
        <v/>
      </c>
      <c r="B23" s="155" t="str">
        <f>課表輸入!B23</f>
        <v/>
      </c>
      <c r="C23" s="155" t="str">
        <f>課表輸入!C23</f>
        <v/>
      </c>
      <c r="D23" s="155" t="str">
        <f>課表輸入!D23</f>
        <v/>
      </c>
      <c r="E23" s="155" t="str">
        <f>課表輸入!E23</f>
        <v/>
      </c>
      <c r="F23" s="155" t="str">
        <f>課表輸入!F23</f>
        <v/>
      </c>
      <c r="G23" s="144" t="s">
        <v>264</v>
      </c>
      <c r="H23" s="145" t="s">
        <v>257</v>
      </c>
      <c r="I23" s="148"/>
    </row>
    <row r="24" spans="1:9" ht="20.149999999999999" customHeight="1" thickBot="1" x14ac:dyDescent="0.45">
      <c r="A24" s="155" t="str">
        <f>課表輸入!A24</f>
        <v/>
      </c>
      <c r="B24" s="155" t="str">
        <f>課表輸入!B24</f>
        <v/>
      </c>
      <c r="C24" s="155" t="str">
        <f>課表輸入!C24</f>
        <v/>
      </c>
      <c r="D24" s="155" t="str">
        <f>課表輸入!D24</f>
        <v/>
      </c>
      <c r="E24" s="155" t="str">
        <f>課表輸入!E24</f>
        <v/>
      </c>
      <c r="F24" s="155" t="str">
        <f>課表輸入!F24</f>
        <v/>
      </c>
      <c r="G24" s="146">
        <f>課表輸入!G24</f>
        <v>0.61805555555555558</v>
      </c>
      <c r="H24" s="147" t="s">
        <v>269</v>
      </c>
      <c r="I24" s="148"/>
    </row>
    <row r="25" spans="1:9" ht="20.149999999999999" customHeight="1" x14ac:dyDescent="0.4">
      <c r="A25" s="159">
        <f>課表輸入!A25</f>
        <v>0</v>
      </c>
      <c r="B25" s="159">
        <f>課表輸入!B25</f>
        <v>0</v>
      </c>
      <c r="C25" s="159">
        <f>課表輸入!C25</f>
        <v>0</v>
      </c>
      <c r="D25" s="159">
        <f>課表輸入!D25</f>
        <v>0</v>
      </c>
      <c r="E25" s="159">
        <f>課表輸入!E25</f>
        <v>0</v>
      </c>
      <c r="F25" s="159">
        <f>課表輸入!F25</f>
        <v>0</v>
      </c>
      <c r="G25" s="142">
        <f>課表輸入!G25</f>
        <v>0.625</v>
      </c>
      <c r="H25" s="143" t="s">
        <v>268</v>
      </c>
      <c r="I25" s="148"/>
    </row>
    <row r="26" spans="1:9" ht="20.149999999999999" customHeight="1" x14ac:dyDescent="0.4">
      <c r="A26" s="155" t="str">
        <f>課表輸入!A26</f>
        <v/>
      </c>
      <c r="B26" s="155" t="str">
        <f>課表輸入!B26</f>
        <v/>
      </c>
      <c r="C26" s="155" t="str">
        <f>課表輸入!C26</f>
        <v/>
      </c>
      <c r="D26" s="155" t="str">
        <f>課表輸入!D26</f>
        <v/>
      </c>
      <c r="E26" s="155" t="str">
        <f>課表輸入!E26</f>
        <v/>
      </c>
      <c r="F26" s="155" t="str">
        <f>課表輸入!F26</f>
        <v/>
      </c>
      <c r="G26" s="144" t="s">
        <v>264</v>
      </c>
      <c r="H26" s="145" t="s">
        <v>275</v>
      </c>
      <c r="I26" s="148"/>
    </row>
    <row r="27" spans="1:9" ht="20.149999999999999" customHeight="1" thickBot="1" x14ac:dyDescent="0.45">
      <c r="A27" s="155" t="str">
        <f>課表輸入!A27</f>
        <v/>
      </c>
      <c r="B27" s="155" t="str">
        <f>課表輸入!B27</f>
        <v/>
      </c>
      <c r="C27" s="155" t="str">
        <f>課表輸入!C27</f>
        <v/>
      </c>
      <c r="D27" s="155" t="str">
        <f>課表輸入!D27</f>
        <v/>
      </c>
      <c r="E27" s="155" t="str">
        <f>課表輸入!E27</f>
        <v/>
      </c>
      <c r="F27" s="155" t="str">
        <f>課表輸入!F27</f>
        <v/>
      </c>
      <c r="G27" s="146">
        <f>課表輸入!G27</f>
        <v>0.65625</v>
      </c>
      <c r="H27" s="147" t="s">
        <v>269</v>
      </c>
      <c r="I27" s="148"/>
    </row>
    <row r="28" spans="1:9" ht="20.149999999999999" customHeight="1" x14ac:dyDescent="0.4">
      <c r="A28" s="159">
        <f>課表輸入!A28</f>
        <v>0</v>
      </c>
      <c r="B28" s="159">
        <f>課表輸入!B28</f>
        <v>27</v>
      </c>
      <c r="C28" s="159">
        <f>課表輸入!C28</f>
        <v>33</v>
      </c>
      <c r="D28" s="159">
        <f>課表輸入!D28</f>
        <v>28</v>
      </c>
      <c r="E28" s="159">
        <f>課表輸入!E28</f>
        <v>29</v>
      </c>
      <c r="F28" s="159">
        <f>課表輸入!F28</f>
        <v>26</v>
      </c>
      <c r="G28" s="142">
        <f>課表輸入!G28</f>
        <v>0.66666666666666663</v>
      </c>
      <c r="H28" s="143" t="s">
        <v>268</v>
      </c>
      <c r="I28" s="148"/>
    </row>
    <row r="29" spans="1:9" ht="20.149999999999999" customHeight="1" x14ac:dyDescent="0.4">
      <c r="A29" s="155" t="str">
        <f>課表輸入!A29</f>
        <v/>
      </c>
      <c r="B29" s="155" t="str">
        <f>課表輸入!B29</f>
        <v>英文聽力</v>
      </c>
      <c r="C29" s="155" t="str">
        <f>課表輸入!C29</f>
        <v>科學探究</v>
      </c>
      <c r="D29" s="155" t="str">
        <f>課表輸入!D29</f>
        <v>趣味數學</v>
      </c>
      <c r="E29" s="155" t="str">
        <f>課表輸入!E29</f>
        <v>自然科學</v>
      </c>
      <c r="F29" s="155" t="str">
        <f>課表輸入!F29</f>
        <v>閱讀指導</v>
      </c>
      <c r="G29" s="144" t="s">
        <v>264</v>
      </c>
      <c r="H29" s="145" t="s">
        <v>276</v>
      </c>
      <c r="I29" s="148"/>
    </row>
    <row r="30" spans="1:9" ht="20.149999999999999" customHeight="1" thickBot="1" x14ac:dyDescent="0.45">
      <c r="A30" s="155" t="str">
        <f>課表輸入!A30</f>
        <v/>
      </c>
      <c r="B30" s="155" t="str">
        <f>課表輸入!B30</f>
        <v>教師2</v>
      </c>
      <c r="C30" s="155" t="str">
        <f>課表輸入!C30</f>
        <v>教師8</v>
      </c>
      <c r="D30" s="155" t="str">
        <f>課表輸入!D30</f>
        <v>教師3</v>
      </c>
      <c r="E30" s="155" t="str">
        <f>課表輸入!E30</f>
        <v>教師4</v>
      </c>
      <c r="F30" s="155" t="str">
        <f>課表輸入!F30</f>
        <v>教師1</v>
      </c>
      <c r="G30" s="146">
        <f>課表輸入!G30</f>
        <v>0.69791666666666663</v>
      </c>
      <c r="H30" s="147" t="s">
        <v>269</v>
      </c>
      <c r="I30" s="148"/>
    </row>
    <row r="31" spans="1:9" ht="20.149999999999999" customHeight="1" x14ac:dyDescent="0.4">
      <c r="A31" s="159">
        <f>課表輸入!A31</f>
        <v>0</v>
      </c>
      <c r="B31" s="159">
        <f>課表輸入!B31</f>
        <v>27</v>
      </c>
      <c r="C31" s="159">
        <f>課表輸入!C31</f>
        <v>33</v>
      </c>
      <c r="D31" s="159">
        <f>課表輸入!D31</f>
        <v>29</v>
      </c>
      <c r="E31" s="159">
        <f>課表輸入!E31</f>
        <v>29</v>
      </c>
      <c r="F31" s="159">
        <f>課表輸入!F31</f>
        <v>28</v>
      </c>
      <c r="G31" s="142">
        <f>課表輸入!G31</f>
        <v>0.70138888888888884</v>
      </c>
      <c r="H31" s="143" t="s">
        <v>268</v>
      </c>
      <c r="I31" s="148"/>
    </row>
    <row r="32" spans="1:9" ht="20.149999999999999" customHeight="1" x14ac:dyDescent="0.4">
      <c r="A32" s="155" t="str">
        <f>課表輸入!A32</f>
        <v/>
      </c>
      <c r="B32" s="155" t="str">
        <f>課表輸入!B32</f>
        <v>英文聽力</v>
      </c>
      <c r="C32" s="155" t="str">
        <f>課表輸入!C32</f>
        <v>科學探究</v>
      </c>
      <c r="D32" s="155" t="str">
        <f>課表輸入!D32</f>
        <v>自然科學</v>
      </c>
      <c r="E32" s="155" t="str">
        <f>課表輸入!E32</f>
        <v>自然科學</v>
      </c>
      <c r="F32" s="155" t="str">
        <f>課表輸入!F32</f>
        <v>趣味數學</v>
      </c>
      <c r="G32" s="144" t="s">
        <v>264</v>
      </c>
      <c r="H32" s="145" t="s">
        <v>277</v>
      </c>
      <c r="I32" s="148"/>
    </row>
    <row r="33" spans="1:9" ht="20.149999999999999" customHeight="1" thickBot="1" x14ac:dyDescent="0.45">
      <c r="A33" s="160" t="str">
        <f>課表輸入!A33</f>
        <v/>
      </c>
      <c r="B33" s="160" t="str">
        <f>課表輸入!B33</f>
        <v>教師2</v>
      </c>
      <c r="C33" s="160" t="str">
        <f>課表輸入!C33</f>
        <v>教師8</v>
      </c>
      <c r="D33" s="160" t="str">
        <f>課表輸入!D33</f>
        <v>教師4</v>
      </c>
      <c r="E33" s="160" t="str">
        <f>課表輸入!E33</f>
        <v>教師4</v>
      </c>
      <c r="F33" s="160" t="str">
        <f>課表輸入!F33</f>
        <v>教師3</v>
      </c>
      <c r="G33" s="146">
        <f>課表輸入!G33</f>
        <v>0.73263888888888884</v>
      </c>
      <c r="H33" s="147" t="s">
        <v>269</v>
      </c>
      <c r="I33" s="149"/>
    </row>
    <row r="34" spans="1:9" ht="20.149999999999999" customHeight="1" x14ac:dyDescent="0.4"/>
    <row r="35" spans="1:9" ht="20.149999999999999" customHeight="1" x14ac:dyDescent="0.4"/>
    <row r="36" spans="1:9" ht="20.149999999999999" customHeight="1" x14ac:dyDescent="0.4"/>
    <row r="37" spans="1:9" ht="20.149999999999999" customHeight="1" x14ac:dyDescent="0.4"/>
    <row r="38" spans="1:9" ht="20.149999999999999" customHeight="1" x14ac:dyDescent="0.4"/>
    <row r="39" spans="1:9" ht="20.149999999999999" customHeight="1" x14ac:dyDescent="0.4"/>
    <row r="40" spans="1:9" ht="20.149999999999999" customHeight="1" x14ac:dyDescent="0.4"/>
    <row r="41" spans="1:9" ht="20.149999999999999" customHeight="1" x14ac:dyDescent="0.4"/>
    <row r="42" spans="1:9" ht="20.149999999999999" customHeight="1" x14ac:dyDescent="0.4"/>
    <row r="43" spans="1:9" ht="20.149999999999999" customHeight="1" x14ac:dyDescent="0.4"/>
    <row r="44" spans="1:9" ht="20.149999999999999" customHeight="1" x14ac:dyDescent="0.4"/>
    <row r="45" spans="1:9" ht="20.149999999999999" customHeight="1" x14ac:dyDescent="0.4"/>
    <row r="46" spans="1:9" ht="20.149999999999999" customHeight="1" x14ac:dyDescent="0.4"/>
  </sheetData>
  <sheetProtection algorithmName="SHA-512" hashValue="d2gFkUnBPrxgvNx6TE/6IZaf1szLx134tcR0kuXIoohhBaWzU0oZO9XGtY2CNLj9+KjRizcCFMdfH0blaqbhZw==" saltValue="P6JikaBATt9muBNfCF4awA==" spinCount="100000" sheet="1" objects="1" scenarios="1"/>
  <mergeCells count="2">
    <mergeCell ref="G2:I2"/>
    <mergeCell ref="A18:I18"/>
  </mergeCells>
  <phoneticPr fontId="1" type="noConversion"/>
  <pageMargins left="0.39370078740157483" right="0.39370078740157483" top="0.19685039370078741" bottom="0.19685039370078741" header="0.19685039370078741" footer="0.19685039370078741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148C8"/>
  </sheetPr>
  <dimension ref="A1:S46"/>
  <sheetViews>
    <sheetView workbookViewId="0">
      <selection activeCell="Q34" sqref="Q34"/>
    </sheetView>
  </sheetViews>
  <sheetFormatPr defaultColWidth="8.7265625" defaultRowHeight="17" x14ac:dyDescent="0.4"/>
  <cols>
    <col min="1" max="6" width="8.6328125" style="170" customWidth="1"/>
    <col min="7" max="7" width="7.90625" style="171" customWidth="1"/>
    <col min="8" max="9" width="4" style="171" bestFit="1" customWidth="1"/>
    <col min="10" max="10" width="3" style="171" customWidth="1"/>
    <col min="11" max="16" width="8.6328125" style="170" customWidth="1"/>
    <col min="17" max="17" width="7.90625" style="171" customWidth="1"/>
    <col min="18" max="19" width="4" style="171" bestFit="1" customWidth="1"/>
    <col min="20" max="16384" width="8.7265625" style="171"/>
  </cols>
  <sheetData>
    <row r="1" spans="1:19" ht="17.5" thickBot="1" x14ac:dyDescent="0.45">
      <c r="A1" s="167" t="str">
        <f>個資!F1&amp;"學年"</f>
        <v>109-1學年</v>
      </c>
      <c r="B1" s="168"/>
      <c r="C1" s="169" t="str">
        <f>個資!C6&amp;"班  "&amp;個資!F4 &amp;個資!A4</f>
        <v>101班  迪士尼導師</v>
      </c>
      <c r="K1" s="167" t="str">
        <f>A1</f>
        <v>109-1學年</v>
      </c>
      <c r="L1" s="168"/>
      <c r="M1" s="169" t="str">
        <f>C1</f>
        <v>101班  迪士尼導師</v>
      </c>
    </row>
    <row r="2" spans="1:19" ht="17.5" thickBot="1" x14ac:dyDescent="0.45">
      <c r="A2" s="172" t="s">
        <v>257</v>
      </c>
      <c r="B2" s="172" t="s">
        <v>278</v>
      </c>
      <c r="C2" s="172" t="s">
        <v>258</v>
      </c>
      <c r="D2" s="172" t="s">
        <v>259</v>
      </c>
      <c r="E2" s="172" t="s">
        <v>260</v>
      </c>
      <c r="F2" s="172" t="s">
        <v>261</v>
      </c>
      <c r="G2" s="266"/>
      <c r="H2" s="267"/>
      <c r="I2" s="268"/>
      <c r="K2" s="172" t="s">
        <v>257</v>
      </c>
      <c r="L2" s="172" t="s">
        <v>278</v>
      </c>
      <c r="M2" s="172" t="s">
        <v>258</v>
      </c>
      <c r="N2" s="172" t="s">
        <v>259</v>
      </c>
      <c r="O2" s="172" t="s">
        <v>260</v>
      </c>
      <c r="P2" s="172" t="s">
        <v>261</v>
      </c>
      <c r="Q2" s="266"/>
      <c r="R2" s="267"/>
      <c r="S2" s="268"/>
    </row>
    <row r="3" spans="1:19" x14ac:dyDescent="0.4">
      <c r="A3" s="173">
        <f>課表輸入!A3</f>
        <v>0</v>
      </c>
      <c r="B3" s="173">
        <f>課表輸入!B3</f>
        <v>0</v>
      </c>
      <c r="C3" s="173">
        <f>課表輸入!C3</f>
        <v>0</v>
      </c>
      <c r="D3" s="173">
        <f>課表輸入!D3</f>
        <v>0</v>
      </c>
      <c r="E3" s="173">
        <f>課表輸入!E3</f>
        <v>0</v>
      </c>
      <c r="F3" s="173">
        <f>課表輸入!F3</f>
        <v>0</v>
      </c>
      <c r="G3" s="142">
        <f>課表輸入!G3</f>
        <v>0.3125</v>
      </c>
      <c r="H3" s="150" t="s">
        <v>262</v>
      </c>
      <c r="I3" s="150" t="s">
        <v>263</v>
      </c>
      <c r="K3" s="173">
        <f t="shared" ref="K3:K17" si="0">A3</f>
        <v>0</v>
      </c>
      <c r="L3" s="173">
        <f t="shared" ref="L3:P5" si="1">B3</f>
        <v>0</v>
      </c>
      <c r="M3" s="173">
        <f t="shared" si="1"/>
        <v>0</v>
      </c>
      <c r="N3" s="173">
        <f t="shared" si="1"/>
        <v>0</v>
      </c>
      <c r="O3" s="173">
        <f t="shared" si="1"/>
        <v>0</v>
      </c>
      <c r="P3" s="173">
        <f t="shared" si="1"/>
        <v>0</v>
      </c>
      <c r="Q3" s="142">
        <f>G3</f>
        <v>0.3125</v>
      </c>
      <c r="R3" s="150" t="s">
        <v>262</v>
      </c>
      <c r="S3" s="150" t="s">
        <v>263</v>
      </c>
    </row>
    <row r="4" spans="1:19" x14ac:dyDescent="0.4">
      <c r="A4" s="175" t="str">
        <f>課表輸入!A4</f>
        <v/>
      </c>
      <c r="B4" s="175" t="str">
        <f>課表輸入!B4</f>
        <v/>
      </c>
      <c r="C4" s="175" t="str">
        <f>課表輸入!C4</f>
        <v/>
      </c>
      <c r="D4" s="175" t="str">
        <f>課表輸入!D4</f>
        <v/>
      </c>
      <c r="E4" s="175" t="str">
        <f>課表輸入!E4</f>
        <v/>
      </c>
      <c r="F4" s="175" t="str">
        <f>課表輸入!F4</f>
        <v/>
      </c>
      <c r="G4" s="144" t="s">
        <v>279</v>
      </c>
      <c r="H4" s="151" t="s">
        <v>265</v>
      </c>
      <c r="I4" s="151" t="s">
        <v>266</v>
      </c>
      <c r="K4" s="175" t="str">
        <f t="shared" si="0"/>
        <v/>
      </c>
      <c r="L4" s="175" t="str">
        <f t="shared" si="1"/>
        <v/>
      </c>
      <c r="M4" s="175" t="str">
        <f t="shared" si="1"/>
        <v/>
      </c>
      <c r="N4" s="175" t="str">
        <f t="shared" si="1"/>
        <v/>
      </c>
      <c r="O4" s="175" t="str">
        <f t="shared" si="1"/>
        <v/>
      </c>
      <c r="P4" s="175" t="str">
        <f t="shared" si="1"/>
        <v/>
      </c>
      <c r="Q4" s="144" t="s">
        <v>279</v>
      </c>
      <c r="R4" s="151" t="s">
        <v>265</v>
      </c>
      <c r="S4" s="151" t="s">
        <v>266</v>
      </c>
    </row>
    <row r="5" spans="1:19" ht="17.5" thickBot="1" x14ac:dyDescent="0.45">
      <c r="A5" s="175" t="str">
        <f>課表輸入!A5</f>
        <v/>
      </c>
      <c r="B5" s="175" t="str">
        <f>課表輸入!B5</f>
        <v/>
      </c>
      <c r="C5" s="175" t="str">
        <f>課表輸入!C5</f>
        <v/>
      </c>
      <c r="D5" s="175" t="str">
        <f>課表輸入!D5</f>
        <v/>
      </c>
      <c r="E5" s="175" t="str">
        <f>課表輸入!E5</f>
        <v/>
      </c>
      <c r="F5" s="175" t="str">
        <f>課表輸入!F5</f>
        <v/>
      </c>
      <c r="G5" s="146">
        <f>課表輸入!G5</f>
        <v>0.34027777777777773</v>
      </c>
      <c r="H5" s="152" t="s">
        <v>267</v>
      </c>
      <c r="I5" s="177"/>
      <c r="K5" s="175" t="str">
        <f t="shared" si="0"/>
        <v/>
      </c>
      <c r="L5" s="175" t="str">
        <f t="shared" si="1"/>
        <v/>
      </c>
      <c r="M5" s="175" t="str">
        <f t="shared" si="1"/>
        <v/>
      </c>
      <c r="N5" s="175" t="str">
        <f t="shared" si="1"/>
        <v/>
      </c>
      <c r="O5" s="175" t="str">
        <f t="shared" si="1"/>
        <v/>
      </c>
      <c r="P5" s="175" t="str">
        <f t="shared" si="1"/>
        <v/>
      </c>
      <c r="Q5" s="146">
        <f>G5</f>
        <v>0.34027777777777773</v>
      </c>
      <c r="R5" s="152" t="s">
        <v>267</v>
      </c>
      <c r="S5" s="177"/>
    </row>
    <row r="6" spans="1:19" x14ac:dyDescent="0.4">
      <c r="A6" s="173">
        <f>課表輸入!A6</f>
        <v>0</v>
      </c>
      <c r="B6" s="173">
        <f>課表輸入!B6</f>
        <v>0</v>
      </c>
      <c r="C6" s="173">
        <f>課表輸入!C6</f>
        <v>0</v>
      </c>
      <c r="D6" s="173">
        <f>課表輸入!D6</f>
        <v>0</v>
      </c>
      <c r="E6" s="173">
        <f>課表輸入!E6</f>
        <v>0</v>
      </c>
      <c r="F6" s="173">
        <f>課表輸入!F6</f>
        <v>0</v>
      </c>
      <c r="G6" s="142">
        <f>課表輸入!G6</f>
        <v>0.34722222222222227</v>
      </c>
      <c r="H6" s="150" t="s">
        <v>268</v>
      </c>
      <c r="I6" s="177"/>
      <c r="K6" s="173">
        <f t="shared" si="0"/>
        <v>0</v>
      </c>
      <c r="L6" s="173">
        <f t="shared" ref="L6:L17" si="2">B6</f>
        <v>0</v>
      </c>
      <c r="M6" s="173">
        <f t="shared" ref="M6:M17" si="3">C6</f>
        <v>0</v>
      </c>
      <c r="N6" s="173">
        <f t="shared" ref="N6:N17" si="4">D6</f>
        <v>0</v>
      </c>
      <c r="O6" s="173">
        <f t="shared" ref="O6:O17" si="5">E6</f>
        <v>0</v>
      </c>
      <c r="P6" s="173">
        <f t="shared" ref="P6:P17" si="6">F6</f>
        <v>0</v>
      </c>
      <c r="Q6" s="142">
        <f>G6</f>
        <v>0.34722222222222227</v>
      </c>
      <c r="R6" s="150" t="s">
        <v>268</v>
      </c>
      <c r="S6" s="177"/>
    </row>
    <row r="7" spans="1:19" x14ac:dyDescent="0.4">
      <c r="A7" s="175" t="str">
        <f>課表輸入!A7</f>
        <v/>
      </c>
      <c r="B7" s="175" t="str">
        <f>課表輸入!B7</f>
        <v/>
      </c>
      <c r="C7" s="175" t="str">
        <f>課表輸入!C7</f>
        <v/>
      </c>
      <c r="D7" s="175" t="str">
        <f>課表輸入!D7</f>
        <v/>
      </c>
      <c r="E7" s="175" t="str">
        <f>課表輸入!E7</f>
        <v/>
      </c>
      <c r="F7" s="175" t="str">
        <f>課表輸入!F7</f>
        <v/>
      </c>
      <c r="G7" s="144" t="s">
        <v>264</v>
      </c>
      <c r="H7" s="151" t="s">
        <v>261</v>
      </c>
      <c r="I7" s="177"/>
      <c r="K7" s="175" t="str">
        <f t="shared" si="0"/>
        <v/>
      </c>
      <c r="L7" s="175" t="str">
        <f t="shared" si="2"/>
        <v/>
      </c>
      <c r="M7" s="175" t="str">
        <f t="shared" si="3"/>
        <v/>
      </c>
      <c r="N7" s="175" t="str">
        <f t="shared" si="4"/>
        <v/>
      </c>
      <c r="O7" s="175" t="str">
        <f t="shared" si="5"/>
        <v/>
      </c>
      <c r="P7" s="175" t="str">
        <f t="shared" si="6"/>
        <v/>
      </c>
      <c r="Q7" s="144" t="s">
        <v>264</v>
      </c>
      <c r="R7" s="151" t="s">
        <v>261</v>
      </c>
      <c r="S7" s="177"/>
    </row>
    <row r="8" spans="1:19" ht="17.5" thickBot="1" x14ac:dyDescent="0.45">
      <c r="A8" s="175" t="str">
        <f>課表輸入!A8</f>
        <v/>
      </c>
      <c r="B8" s="175" t="str">
        <f>課表輸入!B8</f>
        <v/>
      </c>
      <c r="C8" s="175" t="str">
        <f>課表輸入!C8</f>
        <v/>
      </c>
      <c r="D8" s="175" t="str">
        <f>課表輸入!D8</f>
        <v/>
      </c>
      <c r="E8" s="175" t="str">
        <f>課表輸入!E8</f>
        <v/>
      </c>
      <c r="F8" s="175" t="str">
        <f>課表輸入!F8</f>
        <v/>
      </c>
      <c r="G8" s="146">
        <f>課表輸入!G8</f>
        <v>0.37847222222222227</v>
      </c>
      <c r="H8" s="152" t="s">
        <v>269</v>
      </c>
      <c r="I8" s="177"/>
      <c r="K8" s="175" t="str">
        <f t="shared" si="0"/>
        <v/>
      </c>
      <c r="L8" s="175" t="str">
        <f t="shared" si="2"/>
        <v/>
      </c>
      <c r="M8" s="175" t="str">
        <f t="shared" si="3"/>
        <v/>
      </c>
      <c r="N8" s="175" t="str">
        <f t="shared" si="4"/>
        <v/>
      </c>
      <c r="O8" s="175" t="str">
        <f t="shared" si="5"/>
        <v/>
      </c>
      <c r="P8" s="175" t="str">
        <f t="shared" si="6"/>
        <v/>
      </c>
      <c r="Q8" s="146">
        <f>G8</f>
        <v>0.37847222222222227</v>
      </c>
      <c r="R8" s="152" t="s">
        <v>269</v>
      </c>
      <c r="S8" s="177"/>
    </row>
    <row r="9" spans="1:19" x14ac:dyDescent="0.4">
      <c r="A9" s="173">
        <f>課表輸入!A9</f>
        <v>0</v>
      </c>
      <c r="B9" s="173">
        <f>課表輸入!B9</f>
        <v>0</v>
      </c>
      <c r="C9" s="173">
        <f>課表輸入!C9</f>
        <v>0</v>
      </c>
      <c r="D9" s="173">
        <f>課表輸入!D9</f>
        <v>0</v>
      </c>
      <c r="E9" s="173">
        <f>課表輸入!E9</f>
        <v>0</v>
      </c>
      <c r="F9" s="173">
        <f>課表輸入!F9</f>
        <v>0</v>
      </c>
      <c r="G9" s="142">
        <f>課表輸入!G9</f>
        <v>0.38541666666666669</v>
      </c>
      <c r="H9" s="150" t="s">
        <v>268</v>
      </c>
      <c r="I9" s="177"/>
      <c r="K9" s="173">
        <f t="shared" si="0"/>
        <v>0</v>
      </c>
      <c r="L9" s="173">
        <f t="shared" si="2"/>
        <v>0</v>
      </c>
      <c r="M9" s="173">
        <f t="shared" si="3"/>
        <v>0</v>
      </c>
      <c r="N9" s="173">
        <f t="shared" si="4"/>
        <v>0</v>
      </c>
      <c r="O9" s="173">
        <f t="shared" si="5"/>
        <v>0</v>
      </c>
      <c r="P9" s="173">
        <f t="shared" si="6"/>
        <v>0</v>
      </c>
      <c r="Q9" s="142">
        <f>G9</f>
        <v>0.38541666666666669</v>
      </c>
      <c r="R9" s="150" t="s">
        <v>268</v>
      </c>
      <c r="S9" s="177"/>
    </row>
    <row r="10" spans="1:19" x14ac:dyDescent="0.4">
      <c r="A10" s="175" t="str">
        <f>課表輸入!A10</f>
        <v/>
      </c>
      <c r="B10" s="175" t="str">
        <f>課表輸入!B10</f>
        <v/>
      </c>
      <c r="C10" s="175" t="str">
        <f>課表輸入!C10</f>
        <v/>
      </c>
      <c r="D10" s="175" t="str">
        <f>課表輸入!D10</f>
        <v/>
      </c>
      <c r="E10" s="175" t="str">
        <f>課表輸入!E10</f>
        <v/>
      </c>
      <c r="F10" s="175" t="str">
        <f>課表輸入!F10</f>
        <v/>
      </c>
      <c r="G10" s="144" t="s">
        <v>264</v>
      </c>
      <c r="H10" s="151" t="s">
        <v>270</v>
      </c>
      <c r="I10" s="177"/>
      <c r="K10" s="175" t="str">
        <f t="shared" si="0"/>
        <v/>
      </c>
      <c r="L10" s="175" t="str">
        <f t="shared" si="2"/>
        <v/>
      </c>
      <c r="M10" s="175" t="str">
        <f t="shared" si="3"/>
        <v/>
      </c>
      <c r="N10" s="175" t="str">
        <f t="shared" si="4"/>
        <v/>
      </c>
      <c r="O10" s="175" t="str">
        <f t="shared" si="5"/>
        <v/>
      </c>
      <c r="P10" s="175" t="str">
        <f t="shared" si="6"/>
        <v/>
      </c>
      <c r="Q10" s="144" t="s">
        <v>264</v>
      </c>
      <c r="R10" s="151" t="s">
        <v>270</v>
      </c>
      <c r="S10" s="177"/>
    </row>
    <row r="11" spans="1:19" ht="17.5" thickBot="1" x14ac:dyDescent="0.45">
      <c r="A11" s="175" t="str">
        <f>課表輸入!A11</f>
        <v/>
      </c>
      <c r="B11" s="175" t="str">
        <f>課表輸入!B11</f>
        <v/>
      </c>
      <c r="C11" s="175" t="str">
        <f>課表輸入!C11</f>
        <v/>
      </c>
      <c r="D11" s="175" t="str">
        <f>課表輸入!D11</f>
        <v/>
      </c>
      <c r="E11" s="175" t="str">
        <f>課表輸入!E11</f>
        <v/>
      </c>
      <c r="F11" s="175" t="str">
        <f>課表輸入!F11</f>
        <v/>
      </c>
      <c r="G11" s="146">
        <f>課表輸入!G11</f>
        <v>0.41666666666666669</v>
      </c>
      <c r="H11" s="152" t="s">
        <v>269</v>
      </c>
      <c r="I11" s="177"/>
      <c r="K11" s="175" t="str">
        <f t="shared" si="0"/>
        <v/>
      </c>
      <c r="L11" s="175" t="str">
        <f t="shared" si="2"/>
        <v/>
      </c>
      <c r="M11" s="175" t="str">
        <f t="shared" si="3"/>
        <v/>
      </c>
      <c r="N11" s="175" t="str">
        <f t="shared" si="4"/>
        <v/>
      </c>
      <c r="O11" s="175" t="str">
        <f t="shared" si="5"/>
        <v/>
      </c>
      <c r="P11" s="175" t="str">
        <f t="shared" si="6"/>
        <v/>
      </c>
      <c r="Q11" s="146">
        <f>G11</f>
        <v>0.41666666666666669</v>
      </c>
      <c r="R11" s="152" t="s">
        <v>269</v>
      </c>
      <c r="S11" s="177"/>
    </row>
    <row r="12" spans="1:19" x14ac:dyDescent="0.4">
      <c r="A12" s="173">
        <f>課表輸入!A12</f>
        <v>0</v>
      </c>
      <c r="B12" s="173">
        <f>課表輸入!B12</f>
        <v>0</v>
      </c>
      <c r="C12" s="173">
        <f>課表輸入!C12</f>
        <v>0</v>
      </c>
      <c r="D12" s="173">
        <f>課表輸入!D12</f>
        <v>0</v>
      </c>
      <c r="E12" s="173">
        <f>課表輸入!E12</f>
        <v>0</v>
      </c>
      <c r="F12" s="173">
        <f>課表輸入!F12</f>
        <v>0</v>
      </c>
      <c r="G12" s="142">
        <f>課表輸入!G12</f>
        <v>0.4236111111111111</v>
      </c>
      <c r="H12" s="150" t="s">
        <v>268</v>
      </c>
      <c r="I12" s="177"/>
      <c r="K12" s="173">
        <f t="shared" si="0"/>
        <v>0</v>
      </c>
      <c r="L12" s="173">
        <f t="shared" si="2"/>
        <v>0</v>
      </c>
      <c r="M12" s="173">
        <f t="shared" si="3"/>
        <v>0</v>
      </c>
      <c r="N12" s="173">
        <f t="shared" si="4"/>
        <v>0</v>
      </c>
      <c r="O12" s="173">
        <f t="shared" si="5"/>
        <v>0</v>
      </c>
      <c r="P12" s="173">
        <f t="shared" si="6"/>
        <v>0</v>
      </c>
      <c r="Q12" s="142">
        <f>G12</f>
        <v>0.4236111111111111</v>
      </c>
      <c r="R12" s="150" t="s">
        <v>268</v>
      </c>
      <c r="S12" s="177"/>
    </row>
    <row r="13" spans="1:19" x14ac:dyDescent="0.4">
      <c r="A13" s="175" t="str">
        <f>課表輸入!A13</f>
        <v/>
      </c>
      <c r="B13" s="175" t="str">
        <f>課表輸入!B13</f>
        <v/>
      </c>
      <c r="C13" s="175" t="str">
        <f>課表輸入!C13</f>
        <v/>
      </c>
      <c r="D13" s="175" t="str">
        <f>課表輸入!D13</f>
        <v/>
      </c>
      <c r="E13" s="175" t="str">
        <f>課表輸入!E13</f>
        <v/>
      </c>
      <c r="F13" s="175" t="str">
        <f>課表輸入!F13</f>
        <v/>
      </c>
      <c r="G13" s="144" t="s">
        <v>264</v>
      </c>
      <c r="H13" s="151" t="s">
        <v>271</v>
      </c>
      <c r="I13" s="177"/>
      <c r="K13" s="175" t="str">
        <f t="shared" si="0"/>
        <v/>
      </c>
      <c r="L13" s="175" t="str">
        <f t="shared" si="2"/>
        <v/>
      </c>
      <c r="M13" s="175" t="str">
        <f t="shared" si="3"/>
        <v/>
      </c>
      <c r="N13" s="175" t="str">
        <f t="shared" si="4"/>
        <v/>
      </c>
      <c r="O13" s="175" t="str">
        <f t="shared" si="5"/>
        <v/>
      </c>
      <c r="P13" s="175" t="str">
        <f t="shared" si="6"/>
        <v/>
      </c>
      <c r="Q13" s="144" t="s">
        <v>264</v>
      </c>
      <c r="R13" s="151" t="s">
        <v>271</v>
      </c>
      <c r="S13" s="177"/>
    </row>
    <row r="14" spans="1:19" ht="17.5" thickBot="1" x14ac:dyDescent="0.45">
      <c r="A14" s="175" t="str">
        <f>課表輸入!A14</f>
        <v/>
      </c>
      <c r="B14" s="175" t="str">
        <f>課表輸入!B14</f>
        <v/>
      </c>
      <c r="C14" s="175" t="str">
        <f>課表輸入!C14</f>
        <v/>
      </c>
      <c r="D14" s="175" t="str">
        <f>課表輸入!D14</f>
        <v/>
      </c>
      <c r="E14" s="175" t="str">
        <f>課表輸入!E14</f>
        <v/>
      </c>
      <c r="F14" s="175" t="str">
        <f>課表輸入!F14</f>
        <v/>
      </c>
      <c r="G14" s="146">
        <f>課表輸入!G14</f>
        <v>0.4548611111111111</v>
      </c>
      <c r="H14" s="152" t="s">
        <v>269</v>
      </c>
      <c r="I14" s="177"/>
      <c r="K14" s="175" t="str">
        <f t="shared" si="0"/>
        <v/>
      </c>
      <c r="L14" s="175" t="str">
        <f t="shared" si="2"/>
        <v/>
      </c>
      <c r="M14" s="175" t="str">
        <f t="shared" si="3"/>
        <v/>
      </c>
      <c r="N14" s="175" t="str">
        <f t="shared" si="4"/>
        <v/>
      </c>
      <c r="O14" s="175" t="str">
        <f t="shared" si="5"/>
        <v/>
      </c>
      <c r="P14" s="175" t="str">
        <f t="shared" si="6"/>
        <v/>
      </c>
      <c r="Q14" s="146">
        <f>G14</f>
        <v>0.4548611111111111</v>
      </c>
      <c r="R14" s="152" t="s">
        <v>269</v>
      </c>
      <c r="S14" s="177"/>
    </row>
    <row r="15" spans="1:19" x14ac:dyDescent="0.4">
      <c r="A15" s="173">
        <f>課表輸入!A15</f>
        <v>0</v>
      </c>
      <c r="B15" s="173">
        <f>課表輸入!B15</f>
        <v>0</v>
      </c>
      <c r="C15" s="173">
        <f>課表輸入!C15</f>
        <v>0</v>
      </c>
      <c r="D15" s="173">
        <f>課表輸入!D15</f>
        <v>0</v>
      </c>
      <c r="E15" s="173">
        <f>課表輸入!E15</f>
        <v>3</v>
      </c>
      <c r="F15" s="173">
        <f>課表輸入!F15</f>
        <v>0</v>
      </c>
      <c r="G15" s="142">
        <f>課表輸入!G15</f>
        <v>0.46180555555555558</v>
      </c>
      <c r="H15" s="150" t="s">
        <v>268</v>
      </c>
      <c r="I15" s="177"/>
      <c r="K15" s="173">
        <f t="shared" si="0"/>
        <v>0</v>
      </c>
      <c r="L15" s="173">
        <f t="shared" si="2"/>
        <v>0</v>
      </c>
      <c r="M15" s="173">
        <f t="shared" si="3"/>
        <v>0</v>
      </c>
      <c r="N15" s="173">
        <f t="shared" si="4"/>
        <v>0</v>
      </c>
      <c r="O15" s="173">
        <f t="shared" si="5"/>
        <v>3</v>
      </c>
      <c r="P15" s="173">
        <f t="shared" si="6"/>
        <v>0</v>
      </c>
      <c r="Q15" s="142">
        <f>G15</f>
        <v>0.46180555555555558</v>
      </c>
      <c r="R15" s="150" t="s">
        <v>268</v>
      </c>
      <c r="S15" s="177"/>
    </row>
    <row r="16" spans="1:19" x14ac:dyDescent="0.4">
      <c r="A16" s="175" t="str">
        <f>課表輸入!A16</f>
        <v/>
      </c>
      <c r="B16" s="175" t="str">
        <f>課表輸入!B16</f>
        <v/>
      </c>
      <c r="C16" s="175" t="str">
        <f>課表輸入!C16</f>
        <v/>
      </c>
      <c r="D16" s="175" t="str">
        <f>課表輸入!D16</f>
        <v/>
      </c>
      <c r="E16" s="175" t="str">
        <f>課表輸入!E16</f>
        <v>數學</v>
      </c>
      <c r="F16" s="175" t="str">
        <f>課表輸入!F16</f>
        <v/>
      </c>
      <c r="G16" s="144" t="s">
        <v>264</v>
      </c>
      <c r="H16" s="151" t="s">
        <v>272</v>
      </c>
      <c r="I16" s="177"/>
      <c r="K16" s="175" t="str">
        <f t="shared" si="0"/>
        <v/>
      </c>
      <c r="L16" s="175" t="str">
        <f t="shared" si="2"/>
        <v/>
      </c>
      <c r="M16" s="175" t="str">
        <f t="shared" si="3"/>
        <v/>
      </c>
      <c r="N16" s="175" t="str">
        <f t="shared" si="4"/>
        <v/>
      </c>
      <c r="O16" s="175" t="str">
        <f t="shared" si="5"/>
        <v>數學</v>
      </c>
      <c r="P16" s="175" t="str">
        <f t="shared" si="6"/>
        <v/>
      </c>
      <c r="Q16" s="144" t="s">
        <v>264</v>
      </c>
      <c r="R16" s="151" t="s">
        <v>272</v>
      </c>
      <c r="S16" s="177"/>
    </row>
    <row r="17" spans="1:19" ht="17.5" thickBot="1" x14ac:dyDescent="0.45">
      <c r="A17" s="175" t="str">
        <f>課表輸入!A17</f>
        <v/>
      </c>
      <c r="B17" s="175" t="str">
        <f>課表輸入!B17</f>
        <v/>
      </c>
      <c r="C17" s="175" t="str">
        <f>課表輸入!C17</f>
        <v/>
      </c>
      <c r="D17" s="175" t="str">
        <f>課表輸入!D17</f>
        <v/>
      </c>
      <c r="E17" s="175" t="str">
        <f>課表輸入!E17</f>
        <v>.</v>
      </c>
      <c r="F17" s="175" t="str">
        <f>課表輸入!F17</f>
        <v/>
      </c>
      <c r="G17" s="146">
        <f>課表輸入!G17</f>
        <v>0.49305555555555558</v>
      </c>
      <c r="H17" s="152" t="s">
        <v>269</v>
      </c>
      <c r="I17" s="178"/>
      <c r="K17" s="175" t="str">
        <f t="shared" si="0"/>
        <v/>
      </c>
      <c r="L17" s="175" t="str">
        <f t="shared" si="2"/>
        <v/>
      </c>
      <c r="M17" s="175" t="str">
        <f t="shared" si="3"/>
        <v/>
      </c>
      <c r="N17" s="175" t="str">
        <f t="shared" si="4"/>
        <v/>
      </c>
      <c r="O17" s="175" t="str">
        <f t="shared" si="5"/>
        <v>.</v>
      </c>
      <c r="P17" s="175" t="str">
        <f t="shared" si="6"/>
        <v/>
      </c>
      <c r="Q17" s="146">
        <f>G17</f>
        <v>0.49305555555555558</v>
      </c>
      <c r="R17" s="152" t="s">
        <v>269</v>
      </c>
      <c r="S17" s="178"/>
    </row>
    <row r="18" spans="1:19" ht="17.5" thickBot="1" x14ac:dyDescent="0.45">
      <c r="A18" s="263"/>
      <c r="B18" s="264"/>
      <c r="C18" s="264"/>
      <c r="D18" s="264"/>
      <c r="E18" s="264"/>
      <c r="F18" s="264"/>
      <c r="G18" s="264"/>
      <c r="H18" s="264"/>
      <c r="I18" s="265"/>
      <c r="K18" s="263"/>
      <c r="L18" s="264"/>
      <c r="M18" s="264"/>
      <c r="N18" s="264"/>
      <c r="O18" s="264"/>
      <c r="P18" s="264"/>
      <c r="Q18" s="264"/>
      <c r="R18" s="264"/>
      <c r="S18" s="265"/>
    </row>
    <row r="19" spans="1:19" x14ac:dyDescent="0.4">
      <c r="A19" s="173">
        <f>課表輸入!A19</f>
        <v>0</v>
      </c>
      <c r="B19" s="173">
        <f>課表輸入!B19</f>
        <v>0</v>
      </c>
      <c r="C19" s="173">
        <f>課表輸入!C19</f>
        <v>0</v>
      </c>
      <c r="D19" s="173">
        <f>課表輸入!D19</f>
        <v>0</v>
      </c>
      <c r="E19" s="173">
        <f>課表輸入!E19</f>
        <v>0</v>
      </c>
      <c r="F19" s="173">
        <f>課表輸入!F19</f>
        <v>2</v>
      </c>
      <c r="G19" s="142">
        <f>課表輸入!G19</f>
        <v>0.54861111111111105</v>
      </c>
      <c r="H19" s="150" t="s">
        <v>268</v>
      </c>
      <c r="I19" s="150" t="s">
        <v>273</v>
      </c>
      <c r="K19" s="173">
        <f t="shared" ref="K19:K33" si="7">A19</f>
        <v>0</v>
      </c>
      <c r="L19" s="173">
        <f t="shared" ref="L19:L33" si="8">B19</f>
        <v>0</v>
      </c>
      <c r="M19" s="173">
        <f t="shared" ref="M19:M33" si="9">C19</f>
        <v>0</v>
      </c>
      <c r="N19" s="173">
        <f t="shared" ref="N19:N33" si="10">D19</f>
        <v>0</v>
      </c>
      <c r="O19" s="173">
        <f t="shared" ref="O19:O33" si="11">E19</f>
        <v>0</v>
      </c>
      <c r="P19" s="173">
        <f t="shared" ref="P19:P33" si="12">F19</f>
        <v>2</v>
      </c>
      <c r="Q19" s="174">
        <f>G19</f>
        <v>0.54861111111111105</v>
      </c>
      <c r="R19" s="150" t="s">
        <v>268</v>
      </c>
      <c r="S19" s="150" t="s">
        <v>273</v>
      </c>
    </row>
    <row r="20" spans="1:19" x14ac:dyDescent="0.4">
      <c r="A20" s="175" t="str">
        <f>課表輸入!A20</f>
        <v/>
      </c>
      <c r="B20" s="175" t="str">
        <f>課表輸入!B20</f>
        <v/>
      </c>
      <c r="C20" s="175" t="str">
        <f>課表輸入!C20</f>
        <v/>
      </c>
      <c r="D20" s="175" t="str">
        <f>課表輸入!D20</f>
        <v/>
      </c>
      <c r="E20" s="175" t="str">
        <f>課表輸入!E20</f>
        <v/>
      </c>
      <c r="F20" s="175" t="str">
        <f>課表輸入!F20</f>
        <v>英文</v>
      </c>
      <c r="G20" s="144" t="s">
        <v>264</v>
      </c>
      <c r="H20" s="151" t="s">
        <v>274</v>
      </c>
      <c r="I20" s="151" t="s">
        <v>266</v>
      </c>
      <c r="K20" s="175" t="str">
        <f t="shared" si="7"/>
        <v/>
      </c>
      <c r="L20" s="175" t="str">
        <f t="shared" si="8"/>
        <v/>
      </c>
      <c r="M20" s="175" t="str">
        <f t="shared" si="9"/>
        <v/>
      </c>
      <c r="N20" s="175" t="str">
        <f t="shared" si="10"/>
        <v/>
      </c>
      <c r="O20" s="175" t="str">
        <f t="shared" si="11"/>
        <v/>
      </c>
      <c r="P20" s="175" t="str">
        <f t="shared" si="12"/>
        <v>英文</v>
      </c>
      <c r="Q20" s="151" t="s">
        <v>264</v>
      </c>
      <c r="R20" s="151" t="s">
        <v>274</v>
      </c>
      <c r="S20" s="151" t="s">
        <v>266</v>
      </c>
    </row>
    <row r="21" spans="1:19" ht="17.5" thickBot="1" x14ac:dyDescent="0.45">
      <c r="A21" s="175" t="str">
        <f>課表輸入!A21</f>
        <v/>
      </c>
      <c r="B21" s="175" t="str">
        <f>課表輸入!B21</f>
        <v/>
      </c>
      <c r="C21" s="175" t="str">
        <f>課表輸入!C21</f>
        <v/>
      </c>
      <c r="D21" s="175" t="str">
        <f>課表輸入!D21</f>
        <v/>
      </c>
      <c r="E21" s="175" t="str">
        <f>課表輸入!E21</f>
        <v/>
      </c>
      <c r="F21" s="175" t="str">
        <f>課表輸入!F21</f>
        <v>.</v>
      </c>
      <c r="G21" s="146">
        <f>課表輸入!G21</f>
        <v>0.57986111111111105</v>
      </c>
      <c r="H21" s="152" t="s">
        <v>269</v>
      </c>
      <c r="I21" s="177"/>
      <c r="K21" s="175" t="str">
        <f t="shared" si="7"/>
        <v/>
      </c>
      <c r="L21" s="175" t="str">
        <f t="shared" si="8"/>
        <v/>
      </c>
      <c r="M21" s="175" t="str">
        <f t="shared" si="9"/>
        <v/>
      </c>
      <c r="N21" s="175" t="str">
        <f t="shared" si="10"/>
        <v/>
      </c>
      <c r="O21" s="175" t="str">
        <f t="shared" si="11"/>
        <v/>
      </c>
      <c r="P21" s="175" t="str">
        <f t="shared" si="12"/>
        <v>.</v>
      </c>
      <c r="Q21" s="176">
        <f>G21</f>
        <v>0.57986111111111105</v>
      </c>
      <c r="R21" s="152" t="s">
        <v>269</v>
      </c>
      <c r="S21" s="177"/>
    </row>
    <row r="22" spans="1:19" x14ac:dyDescent="0.4">
      <c r="A22" s="173">
        <f>課表輸入!A22</f>
        <v>0</v>
      </c>
      <c r="B22" s="173">
        <f>課表輸入!B22</f>
        <v>0</v>
      </c>
      <c r="C22" s="173">
        <f>課表輸入!C22</f>
        <v>0</v>
      </c>
      <c r="D22" s="173">
        <f>課表輸入!D22</f>
        <v>0</v>
      </c>
      <c r="E22" s="173">
        <f>課表輸入!E22</f>
        <v>0</v>
      </c>
      <c r="F22" s="173">
        <f>課表輸入!F22</f>
        <v>0</v>
      </c>
      <c r="G22" s="142">
        <f>課表輸入!G22</f>
        <v>0.58680555555555558</v>
      </c>
      <c r="H22" s="150" t="s">
        <v>268</v>
      </c>
      <c r="I22" s="177"/>
      <c r="K22" s="173">
        <f t="shared" si="7"/>
        <v>0</v>
      </c>
      <c r="L22" s="173">
        <f t="shared" si="8"/>
        <v>0</v>
      </c>
      <c r="M22" s="173">
        <f t="shared" si="9"/>
        <v>0</v>
      </c>
      <c r="N22" s="173">
        <f t="shared" si="10"/>
        <v>0</v>
      </c>
      <c r="O22" s="173">
        <f t="shared" si="11"/>
        <v>0</v>
      </c>
      <c r="P22" s="173">
        <f t="shared" si="12"/>
        <v>0</v>
      </c>
      <c r="Q22" s="174">
        <f>G22</f>
        <v>0.58680555555555558</v>
      </c>
      <c r="R22" s="150" t="s">
        <v>268</v>
      </c>
      <c r="S22" s="177"/>
    </row>
    <row r="23" spans="1:19" x14ac:dyDescent="0.4">
      <c r="A23" s="175" t="str">
        <f>課表輸入!A23</f>
        <v/>
      </c>
      <c r="B23" s="175" t="str">
        <f>課表輸入!B23</f>
        <v/>
      </c>
      <c r="C23" s="175" t="str">
        <f>課表輸入!C23</f>
        <v/>
      </c>
      <c r="D23" s="175" t="str">
        <f>課表輸入!D23</f>
        <v/>
      </c>
      <c r="E23" s="175" t="str">
        <f>課表輸入!E23</f>
        <v/>
      </c>
      <c r="F23" s="175" t="str">
        <f>課表輸入!F23</f>
        <v/>
      </c>
      <c r="G23" s="144" t="s">
        <v>264</v>
      </c>
      <c r="H23" s="151" t="s">
        <v>257</v>
      </c>
      <c r="I23" s="177"/>
      <c r="K23" s="175" t="str">
        <f t="shared" si="7"/>
        <v/>
      </c>
      <c r="L23" s="175" t="str">
        <f t="shared" si="8"/>
        <v/>
      </c>
      <c r="M23" s="175" t="str">
        <f t="shared" si="9"/>
        <v/>
      </c>
      <c r="N23" s="175" t="str">
        <f t="shared" si="10"/>
        <v/>
      </c>
      <c r="O23" s="175" t="str">
        <f t="shared" si="11"/>
        <v/>
      </c>
      <c r="P23" s="175" t="str">
        <f t="shared" si="12"/>
        <v/>
      </c>
      <c r="Q23" s="151" t="s">
        <v>264</v>
      </c>
      <c r="R23" s="151" t="s">
        <v>257</v>
      </c>
      <c r="S23" s="177"/>
    </row>
    <row r="24" spans="1:19" ht="17.5" thickBot="1" x14ac:dyDescent="0.45">
      <c r="A24" s="175" t="str">
        <f>課表輸入!A24</f>
        <v/>
      </c>
      <c r="B24" s="175" t="str">
        <f>課表輸入!B24</f>
        <v/>
      </c>
      <c r="C24" s="175" t="str">
        <f>課表輸入!C24</f>
        <v/>
      </c>
      <c r="D24" s="175" t="str">
        <f>課表輸入!D24</f>
        <v/>
      </c>
      <c r="E24" s="175" t="str">
        <f>課表輸入!E24</f>
        <v/>
      </c>
      <c r="F24" s="175" t="str">
        <f>課表輸入!F24</f>
        <v/>
      </c>
      <c r="G24" s="146">
        <f>課表輸入!G24</f>
        <v>0.61805555555555558</v>
      </c>
      <c r="H24" s="152" t="s">
        <v>269</v>
      </c>
      <c r="I24" s="177"/>
      <c r="K24" s="175" t="str">
        <f t="shared" si="7"/>
        <v/>
      </c>
      <c r="L24" s="175" t="str">
        <f t="shared" si="8"/>
        <v/>
      </c>
      <c r="M24" s="175" t="str">
        <f t="shared" si="9"/>
        <v/>
      </c>
      <c r="N24" s="175" t="str">
        <f t="shared" si="10"/>
        <v/>
      </c>
      <c r="O24" s="175" t="str">
        <f t="shared" si="11"/>
        <v/>
      </c>
      <c r="P24" s="175" t="str">
        <f t="shared" si="12"/>
        <v/>
      </c>
      <c r="Q24" s="176">
        <f>G24</f>
        <v>0.61805555555555558</v>
      </c>
      <c r="R24" s="152" t="s">
        <v>269</v>
      </c>
      <c r="S24" s="177"/>
    </row>
    <row r="25" spans="1:19" x14ac:dyDescent="0.4">
      <c r="A25" s="173">
        <f>課表輸入!A25</f>
        <v>0</v>
      </c>
      <c r="B25" s="173">
        <f>課表輸入!B25</f>
        <v>0</v>
      </c>
      <c r="C25" s="173">
        <f>課表輸入!C25</f>
        <v>0</v>
      </c>
      <c r="D25" s="173">
        <f>課表輸入!D25</f>
        <v>0</v>
      </c>
      <c r="E25" s="173">
        <f>課表輸入!E25</f>
        <v>0</v>
      </c>
      <c r="F25" s="173">
        <f>課表輸入!F25</f>
        <v>0</v>
      </c>
      <c r="G25" s="142">
        <f>課表輸入!G25</f>
        <v>0.625</v>
      </c>
      <c r="H25" s="150" t="s">
        <v>268</v>
      </c>
      <c r="I25" s="177"/>
      <c r="K25" s="173">
        <f t="shared" si="7"/>
        <v>0</v>
      </c>
      <c r="L25" s="173">
        <f t="shared" si="8"/>
        <v>0</v>
      </c>
      <c r="M25" s="173">
        <f t="shared" si="9"/>
        <v>0</v>
      </c>
      <c r="N25" s="173">
        <f t="shared" si="10"/>
        <v>0</v>
      </c>
      <c r="O25" s="173">
        <f t="shared" si="11"/>
        <v>0</v>
      </c>
      <c r="P25" s="173">
        <f t="shared" si="12"/>
        <v>0</v>
      </c>
      <c r="Q25" s="174">
        <f>G25</f>
        <v>0.625</v>
      </c>
      <c r="R25" s="150" t="s">
        <v>268</v>
      </c>
      <c r="S25" s="177"/>
    </row>
    <row r="26" spans="1:19" x14ac:dyDescent="0.4">
      <c r="A26" s="175" t="str">
        <f>課表輸入!A26</f>
        <v/>
      </c>
      <c r="B26" s="175" t="str">
        <f>課表輸入!B26</f>
        <v/>
      </c>
      <c r="C26" s="175" t="str">
        <f>課表輸入!C26</f>
        <v/>
      </c>
      <c r="D26" s="175" t="str">
        <f>課表輸入!D26</f>
        <v/>
      </c>
      <c r="E26" s="175" t="str">
        <f>課表輸入!E26</f>
        <v/>
      </c>
      <c r="F26" s="175" t="str">
        <f>課表輸入!F26</f>
        <v/>
      </c>
      <c r="G26" s="144" t="s">
        <v>264</v>
      </c>
      <c r="H26" s="151" t="s">
        <v>275</v>
      </c>
      <c r="I26" s="177"/>
      <c r="K26" s="175" t="str">
        <f t="shared" si="7"/>
        <v/>
      </c>
      <c r="L26" s="175" t="str">
        <f t="shared" si="8"/>
        <v/>
      </c>
      <c r="M26" s="175" t="str">
        <f t="shared" si="9"/>
        <v/>
      </c>
      <c r="N26" s="175" t="str">
        <f t="shared" si="10"/>
        <v/>
      </c>
      <c r="O26" s="175" t="str">
        <f t="shared" si="11"/>
        <v/>
      </c>
      <c r="P26" s="175" t="str">
        <f t="shared" si="12"/>
        <v/>
      </c>
      <c r="Q26" s="151" t="s">
        <v>264</v>
      </c>
      <c r="R26" s="151" t="s">
        <v>275</v>
      </c>
      <c r="S26" s="177"/>
    </row>
    <row r="27" spans="1:19" ht="17.5" thickBot="1" x14ac:dyDescent="0.45">
      <c r="A27" s="175" t="str">
        <f>課表輸入!A27</f>
        <v/>
      </c>
      <c r="B27" s="175" t="str">
        <f>課表輸入!B27</f>
        <v/>
      </c>
      <c r="C27" s="175" t="str">
        <f>課表輸入!C27</f>
        <v/>
      </c>
      <c r="D27" s="175" t="str">
        <f>課表輸入!D27</f>
        <v/>
      </c>
      <c r="E27" s="175" t="str">
        <f>課表輸入!E27</f>
        <v/>
      </c>
      <c r="F27" s="175" t="str">
        <f>課表輸入!F27</f>
        <v/>
      </c>
      <c r="G27" s="146">
        <f>課表輸入!G27</f>
        <v>0.65625</v>
      </c>
      <c r="H27" s="152" t="s">
        <v>269</v>
      </c>
      <c r="I27" s="177"/>
      <c r="K27" s="175" t="str">
        <f t="shared" si="7"/>
        <v/>
      </c>
      <c r="L27" s="175" t="str">
        <f t="shared" si="8"/>
        <v/>
      </c>
      <c r="M27" s="175" t="str">
        <f t="shared" si="9"/>
        <v/>
      </c>
      <c r="N27" s="175" t="str">
        <f t="shared" si="10"/>
        <v/>
      </c>
      <c r="O27" s="175" t="str">
        <f t="shared" si="11"/>
        <v/>
      </c>
      <c r="P27" s="175" t="str">
        <f t="shared" si="12"/>
        <v/>
      </c>
      <c r="Q27" s="176">
        <f>G27</f>
        <v>0.65625</v>
      </c>
      <c r="R27" s="152" t="s">
        <v>269</v>
      </c>
      <c r="S27" s="177"/>
    </row>
    <row r="28" spans="1:19" x14ac:dyDescent="0.4">
      <c r="A28" s="173">
        <f>課表輸入!A28</f>
        <v>0</v>
      </c>
      <c r="B28" s="173">
        <f>課表輸入!B28</f>
        <v>27</v>
      </c>
      <c r="C28" s="173">
        <f>課表輸入!C28</f>
        <v>33</v>
      </c>
      <c r="D28" s="173">
        <f>課表輸入!D28</f>
        <v>28</v>
      </c>
      <c r="E28" s="173">
        <f>課表輸入!E28</f>
        <v>29</v>
      </c>
      <c r="F28" s="173">
        <f>課表輸入!F28</f>
        <v>26</v>
      </c>
      <c r="G28" s="142">
        <f>課表輸入!G28</f>
        <v>0.66666666666666663</v>
      </c>
      <c r="H28" s="150" t="s">
        <v>268</v>
      </c>
      <c r="I28" s="177"/>
      <c r="K28" s="173">
        <f t="shared" si="7"/>
        <v>0</v>
      </c>
      <c r="L28" s="173">
        <f t="shared" si="8"/>
        <v>27</v>
      </c>
      <c r="M28" s="173">
        <f t="shared" si="9"/>
        <v>33</v>
      </c>
      <c r="N28" s="173">
        <f t="shared" si="10"/>
        <v>28</v>
      </c>
      <c r="O28" s="173">
        <f t="shared" si="11"/>
        <v>29</v>
      </c>
      <c r="P28" s="173">
        <f t="shared" si="12"/>
        <v>26</v>
      </c>
      <c r="Q28" s="174">
        <f>G28</f>
        <v>0.66666666666666663</v>
      </c>
      <c r="R28" s="150" t="s">
        <v>268</v>
      </c>
      <c r="S28" s="177"/>
    </row>
    <row r="29" spans="1:19" x14ac:dyDescent="0.4">
      <c r="A29" s="175" t="str">
        <f>課表輸入!A29</f>
        <v/>
      </c>
      <c r="B29" s="175" t="str">
        <f>課表輸入!B29</f>
        <v>英文聽力</v>
      </c>
      <c r="C29" s="175" t="str">
        <f>課表輸入!C29</f>
        <v>科學探究</v>
      </c>
      <c r="D29" s="175" t="str">
        <f>課表輸入!D29</f>
        <v>趣味數學</v>
      </c>
      <c r="E29" s="175" t="str">
        <f>課表輸入!E29</f>
        <v>自然科學</v>
      </c>
      <c r="F29" s="175" t="str">
        <f>課表輸入!F29</f>
        <v>閱讀指導</v>
      </c>
      <c r="G29" s="144" t="s">
        <v>264</v>
      </c>
      <c r="H29" s="151" t="s">
        <v>276</v>
      </c>
      <c r="I29" s="177"/>
      <c r="K29" s="175" t="str">
        <f t="shared" si="7"/>
        <v/>
      </c>
      <c r="L29" s="175" t="str">
        <f t="shared" si="8"/>
        <v>英文聽力</v>
      </c>
      <c r="M29" s="175" t="str">
        <f t="shared" si="9"/>
        <v>科學探究</v>
      </c>
      <c r="N29" s="175" t="str">
        <f t="shared" si="10"/>
        <v>趣味數學</v>
      </c>
      <c r="O29" s="175" t="str">
        <f t="shared" si="11"/>
        <v>自然科學</v>
      </c>
      <c r="P29" s="175" t="str">
        <f t="shared" si="12"/>
        <v>閱讀指導</v>
      </c>
      <c r="Q29" s="151" t="s">
        <v>264</v>
      </c>
      <c r="R29" s="151" t="s">
        <v>276</v>
      </c>
      <c r="S29" s="177"/>
    </row>
    <row r="30" spans="1:19" ht="17.5" thickBot="1" x14ac:dyDescent="0.45">
      <c r="A30" s="175" t="str">
        <f>課表輸入!A30</f>
        <v/>
      </c>
      <c r="B30" s="175" t="str">
        <f>課表輸入!B30</f>
        <v>教師2</v>
      </c>
      <c r="C30" s="175" t="str">
        <f>課表輸入!C30</f>
        <v>教師8</v>
      </c>
      <c r="D30" s="175" t="str">
        <f>課表輸入!D30</f>
        <v>教師3</v>
      </c>
      <c r="E30" s="175" t="str">
        <f>課表輸入!E30</f>
        <v>教師4</v>
      </c>
      <c r="F30" s="175" t="str">
        <f>課表輸入!F30</f>
        <v>教師1</v>
      </c>
      <c r="G30" s="146">
        <f>課表輸入!G30</f>
        <v>0.69791666666666663</v>
      </c>
      <c r="H30" s="152" t="s">
        <v>269</v>
      </c>
      <c r="I30" s="177"/>
      <c r="K30" s="175" t="str">
        <f t="shared" si="7"/>
        <v/>
      </c>
      <c r="L30" s="175" t="str">
        <f t="shared" si="8"/>
        <v>教師2</v>
      </c>
      <c r="M30" s="175" t="str">
        <f t="shared" si="9"/>
        <v>教師8</v>
      </c>
      <c r="N30" s="175" t="str">
        <f t="shared" si="10"/>
        <v>教師3</v>
      </c>
      <c r="O30" s="175" t="str">
        <f t="shared" si="11"/>
        <v>教師4</v>
      </c>
      <c r="P30" s="175" t="str">
        <f t="shared" si="12"/>
        <v>教師1</v>
      </c>
      <c r="Q30" s="176">
        <f>G30</f>
        <v>0.69791666666666663</v>
      </c>
      <c r="R30" s="152" t="s">
        <v>269</v>
      </c>
      <c r="S30" s="177"/>
    </row>
    <row r="31" spans="1:19" x14ac:dyDescent="0.4">
      <c r="A31" s="173">
        <f>課表輸入!A31</f>
        <v>0</v>
      </c>
      <c r="B31" s="173">
        <f>課表輸入!B31</f>
        <v>27</v>
      </c>
      <c r="C31" s="173">
        <f>課表輸入!C31</f>
        <v>33</v>
      </c>
      <c r="D31" s="173">
        <f>課表輸入!D31</f>
        <v>29</v>
      </c>
      <c r="E31" s="173">
        <f>課表輸入!E31</f>
        <v>29</v>
      </c>
      <c r="F31" s="173">
        <f>課表輸入!F31</f>
        <v>28</v>
      </c>
      <c r="G31" s="142">
        <f>課表輸入!G31</f>
        <v>0.70138888888888884</v>
      </c>
      <c r="H31" s="150" t="s">
        <v>268</v>
      </c>
      <c r="I31" s="177"/>
      <c r="K31" s="173">
        <f t="shared" si="7"/>
        <v>0</v>
      </c>
      <c r="L31" s="173">
        <f t="shared" si="8"/>
        <v>27</v>
      </c>
      <c r="M31" s="173">
        <f t="shared" si="9"/>
        <v>33</v>
      </c>
      <c r="N31" s="173">
        <f t="shared" si="10"/>
        <v>29</v>
      </c>
      <c r="O31" s="173">
        <f t="shared" si="11"/>
        <v>29</v>
      </c>
      <c r="P31" s="173">
        <f t="shared" si="12"/>
        <v>28</v>
      </c>
      <c r="Q31" s="174">
        <f>G31</f>
        <v>0.70138888888888884</v>
      </c>
      <c r="R31" s="150" t="s">
        <v>268</v>
      </c>
      <c r="S31" s="177"/>
    </row>
    <row r="32" spans="1:19" x14ac:dyDescent="0.4">
      <c r="A32" s="175" t="str">
        <f>課表輸入!A32</f>
        <v/>
      </c>
      <c r="B32" s="175" t="str">
        <f>課表輸入!B32</f>
        <v>英文聽力</v>
      </c>
      <c r="C32" s="175" t="str">
        <f>課表輸入!C32</f>
        <v>科學探究</v>
      </c>
      <c r="D32" s="175" t="str">
        <f>課表輸入!D32</f>
        <v>自然科學</v>
      </c>
      <c r="E32" s="175" t="str">
        <f>課表輸入!E32</f>
        <v>自然科學</v>
      </c>
      <c r="F32" s="175" t="str">
        <f>課表輸入!F32</f>
        <v>趣味數學</v>
      </c>
      <c r="G32" s="144" t="s">
        <v>264</v>
      </c>
      <c r="H32" s="151" t="s">
        <v>277</v>
      </c>
      <c r="I32" s="177"/>
      <c r="K32" s="175" t="str">
        <f t="shared" si="7"/>
        <v/>
      </c>
      <c r="L32" s="175" t="str">
        <f t="shared" si="8"/>
        <v>英文聽力</v>
      </c>
      <c r="M32" s="175" t="str">
        <f t="shared" si="9"/>
        <v>科學探究</v>
      </c>
      <c r="N32" s="175" t="str">
        <f t="shared" si="10"/>
        <v>自然科學</v>
      </c>
      <c r="O32" s="175" t="str">
        <f t="shared" si="11"/>
        <v>自然科學</v>
      </c>
      <c r="P32" s="175" t="str">
        <f t="shared" si="12"/>
        <v>趣味數學</v>
      </c>
      <c r="Q32" s="151" t="s">
        <v>264</v>
      </c>
      <c r="R32" s="151" t="s">
        <v>277</v>
      </c>
      <c r="S32" s="177"/>
    </row>
    <row r="33" spans="1:19" ht="17.5" thickBot="1" x14ac:dyDescent="0.45">
      <c r="A33" s="179" t="str">
        <f>課表輸入!A33</f>
        <v/>
      </c>
      <c r="B33" s="179" t="str">
        <f>課表輸入!B33</f>
        <v>教師2</v>
      </c>
      <c r="C33" s="179" t="str">
        <f>課表輸入!C33</f>
        <v>教師8</v>
      </c>
      <c r="D33" s="179" t="str">
        <f>課表輸入!D33</f>
        <v>教師4</v>
      </c>
      <c r="E33" s="179" t="str">
        <f>課表輸入!E33</f>
        <v>教師4</v>
      </c>
      <c r="F33" s="179" t="str">
        <f>課表輸入!F33</f>
        <v>教師3</v>
      </c>
      <c r="G33" s="146">
        <f>課表輸入!G33</f>
        <v>0.73263888888888884</v>
      </c>
      <c r="H33" s="152" t="s">
        <v>269</v>
      </c>
      <c r="I33" s="178"/>
      <c r="K33" s="179" t="str">
        <f t="shared" si="7"/>
        <v/>
      </c>
      <c r="L33" s="179" t="str">
        <f t="shared" si="8"/>
        <v>教師2</v>
      </c>
      <c r="M33" s="179" t="str">
        <f t="shared" si="9"/>
        <v>教師8</v>
      </c>
      <c r="N33" s="179" t="str">
        <f t="shared" si="10"/>
        <v>教師4</v>
      </c>
      <c r="O33" s="179" t="str">
        <f t="shared" si="11"/>
        <v>教師4</v>
      </c>
      <c r="P33" s="179" t="str">
        <f t="shared" si="12"/>
        <v>教師3</v>
      </c>
      <c r="Q33" s="176">
        <f>G33</f>
        <v>0.73263888888888884</v>
      </c>
      <c r="R33" s="152" t="s">
        <v>269</v>
      </c>
      <c r="S33" s="178"/>
    </row>
    <row r="34" spans="1:19" ht="20.149999999999999" customHeight="1" x14ac:dyDescent="0.4"/>
    <row r="35" spans="1:19" ht="20.149999999999999" customHeight="1" x14ac:dyDescent="0.4"/>
    <row r="36" spans="1:19" ht="20.149999999999999" customHeight="1" x14ac:dyDescent="0.4"/>
    <row r="37" spans="1:19" ht="20.149999999999999" customHeight="1" x14ac:dyDescent="0.4"/>
    <row r="38" spans="1:19" ht="20.149999999999999" customHeight="1" x14ac:dyDescent="0.4"/>
    <row r="39" spans="1:19" ht="20.149999999999999" customHeight="1" x14ac:dyDescent="0.4"/>
    <row r="40" spans="1:19" ht="20.149999999999999" customHeight="1" x14ac:dyDescent="0.4"/>
    <row r="41" spans="1:19" ht="20.149999999999999" customHeight="1" x14ac:dyDescent="0.4"/>
    <row r="42" spans="1:19" ht="20.149999999999999" customHeight="1" x14ac:dyDescent="0.4"/>
    <row r="43" spans="1:19" ht="20.149999999999999" customHeight="1" x14ac:dyDescent="0.4"/>
    <row r="44" spans="1:19" ht="20.149999999999999" customHeight="1" x14ac:dyDescent="0.4"/>
    <row r="45" spans="1:19" ht="20.149999999999999" customHeight="1" x14ac:dyDescent="0.4"/>
    <row r="46" spans="1:19" ht="20.149999999999999" customHeight="1" x14ac:dyDescent="0.4"/>
  </sheetData>
  <sheetProtection algorithmName="SHA-512" hashValue="vVyDcLzOCBDTsZD7eE12N0bfzz6mFfuCSgmLEmpxcLFVsAMeWXNbBFTBJnBcao4UYcMsbaWGsConL6+JXMSe1Q==" saltValue="jbNW2f4WxbqoYFzX+BX7Nw==" spinCount="100000" sheet="1" objects="1" scenarios="1"/>
  <mergeCells count="4">
    <mergeCell ref="G2:I2"/>
    <mergeCell ref="A18:I18"/>
    <mergeCell ref="Q2:S2"/>
    <mergeCell ref="K18:S18"/>
  </mergeCells>
  <phoneticPr fontId="1" type="noConversion"/>
  <pageMargins left="0.39370078740157483" right="0.39370078740157483" top="0.19685039370078741" bottom="0.19685039370078741" header="0.19685039370078741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148C8"/>
  </sheetPr>
  <dimension ref="A1:I46"/>
  <sheetViews>
    <sheetView workbookViewId="0">
      <selection activeCell="C19" sqref="C19:C33"/>
    </sheetView>
  </sheetViews>
  <sheetFormatPr defaultColWidth="8.7265625" defaultRowHeight="17" x14ac:dyDescent="0.4"/>
  <cols>
    <col min="1" max="2" width="4" style="140" bestFit="1" customWidth="1"/>
    <col min="3" max="3" width="7.90625" style="140" customWidth="1"/>
    <col min="4" max="9" width="12.90625" style="153" customWidth="1"/>
    <col min="10" max="16384" width="8.7265625" style="140"/>
  </cols>
  <sheetData>
    <row r="1" spans="1:9" ht="22" thickBot="1" x14ac:dyDescent="0.45">
      <c r="A1" s="138" t="str">
        <f>個資!F1&amp;"學年"</f>
        <v>109-1學年</v>
      </c>
      <c r="E1" s="139" t="str">
        <f>個資!C6&amp;"班  "&amp;個資!F4 &amp;個資!A4</f>
        <v>101班  迪士尼導師</v>
      </c>
      <c r="H1" s="154"/>
    </row>
    <row r="2" spans="1:9" ht="20.149999999999999" customHeight="1" thickBot="1" x14ac:dyDescent="0.45">
      <c r="A2" s="161"/>
      <c r="B2" s="162"/>
      <c r="C2" s="163"/>
      <c r="D2" s="164" t="s">
        <v>261</v>
      </c>
      <c r="E2" s="141" t="s">
        <v>260</v>
      </c>
      <c r="F2" s="141" t="s">
        <v>259</v>
      </c>
      <c r="G2" s="141" t="s">
        <v>258</v>
      </c>
      <c r="H2" s="141" t="s">
        <v>278</v>
      </c>
      <c r="I2" s="141" t="s">
        <v>257</v>
      </c>
    </row>
    <row r="3" spans="1:9" ht="20.149999999999999" customHeight="1" x14ac:dyDescent="0.4">
      <c r="A3" s="145" t="s">
        <v>263</v>
      </c>
      <c r="B3" s="145" t="s">
        <v>262</v>
      </c>
      <c r="C3" s="142">
        <f>課表輸入!G3</f>
        <v>0.3125</v>
      </c>
      <c r="D3" s="159">
        <f>課表輸入!F3</f>
        <v>0</v>
      </c>
      <c r="E3" s="159">
        <f>課表輸入!E3</f>
        <v>0</v>
      </c>
      <c r="F3" s="159">
        <f>課表輸入!D3</f>
        <v>0</v>
      </c>
      <c r="G3" s="159">
        <f>課表輸入!C3</f>
        <v>0</v>
      </c>
      <c r="H3" s="159">
        <f>課表輸入!B3</f>
        <v>0</v>
      </c>
      <c r="I3" s="159">
        <f>課表輸入!A3</f>
        <v>0</v>
      </c>
    </row>
    <row r="4" spans="1:9" ht="20.149999999999999" customHeight="1" x14ac:dyDescent="0.4">
      <c r="A4" s="145" t="s">
        <v>266</v>
      </c>
      <c r="B4" s="145" t="s">
        <v>265</v>
      </c>
      <c r="C4" s="144" t="s">
        <v>279</v>
      </c>
      <c r="D4" s="155" t="str">
        <f>課表輸入!F4</f>
        <v/>
      </c>
      <c r="E4" s="155" t="str">
        <f>課表輸入!E4</f>
        <v/>
      </c>
      <c r="F4" s="155" t="str">
        <f>課表輸入!D4</f>
        <v/>
      </c>
      <c r="G4" s="155" t="str">
        <f>課表輸入!C4</f>
        <v/>
      </c>
      <c r="H4" s="155" t="str">
        <f>課表輸入!B4</f>
        <v/>
      </c>
      <c r="I4" s="155" t="str">
        <f>課表輸入!A4</f>
        <v/>
      </c>
    </row>
    <row r="5" spans="1:9" ht="20.149999999999999" customHeight="1" thickBot="1" x14ac:dyDescent="0.45">
      <c r="A5" s="148"/>
      <c r="B5" s="147" t="s">
        <v>267</v>
      </c>
      <c r="C5" s="146">
        <f>課表輸入!G5</f>
        <v>0.34027777777777773</v>
      </c>
      <c r="D5" s="155" t="str">
        <f>課表輸入!F5</f>
        <v/>
      </c>
      <c r="E5" s="155" t="str">
        <f>課表輸入!E5</f>
        <v/>
      </c>
      <c r="F5" s="155" t="str">
        <f>課表輸入!D5</f>
        <v/>
      </c>
      <c r="G5" s="155" t="str">
        <f>課表輸入!C5</f>
        <v/>
      </c>
      <c r="H5" s="155" t="str">
        <f>課表輸入!B5</f>
        <v/>
      </c>
      <c r="I5" s="155" t="str">
        <f>課表輸入!A5</f>
        <v/>
      </c>
    </row>
    <row r="6" spans="1:9" ht="20.149999999999999" customHeight="1" x14ac:dyDescent="0.4">
      <c r="A6" s="148"/>
      <c r="B6" s="143" t="s">
        <v>268</v>
      </c>
      <c r="C6" s="142">
        <f>課表輸入!G6</f>
        <v>0.34722222222222227</v>
      </c>
      <c r="D6" s="159">
        <f>課表輸入!F6</f>
        <v>0</v>
      </c>
      <c r="E6" s="159">
        <f>課表輸入!E6</f>
        <v>0</v>
      </c>
      <c r="F6" s="159">
        <f>課表輸入!D6</f>
        <v>0</v>
      </c>
      <c r="G6" s="159">
        <f>課表輸入!C6</f>
        <v>0</v>
      </c>
      <c r="H6" s="159">
        <f>課表輸入!B6</f>
        <v>0</v>
      </c>
      <c r="I6" s="159">
        <f>課表輸入!A6</f>
        <v>0</v>
      </c>
    </row>
    <row r="7" spans="1:9" ht="20.149999999999999" customHeight="1" x14ac:dyDescent="0.4">
      <c r="A7" s="148"/>
      <c r="B7" s="145" t="s">
        <v>261</v>
      </c>
      <c r="C7" s="144" t="s">
        <v>264</v>
      </c>
      <c r="D7" s="155" t="str">
        <f>課表輸入!F7</f>
        <v/>
      </c>
      <c r="E7" s="155" t="str">
        <f>課表輸入!E7</f>
        <v/>
      </c>
      <c r="F7" s="155" t="str">
        <f>課表輸入!D7</f>
        <v/>
      </c>
      <c r="G7" s="155" t="str">
        <f>課表輸入!C7</f>
        <v/>
      </c>
      <c r="H7" s="155" t="str">
        <f>課表輸入!B7</f>
        <v/>
      </c>
      <c r="I7" s="155" t="str">
        <f>課表輸入!A7</f>
        <v/>
      </c>
    </row>
    <row r="8" spans="1:9" ht="20.149999999999999" customHeight="1" thickBot="1" x14ac:dyDescent="0.45">
      <c r="A8" s="148"/>
      <c r="B8" s="147" t="s">
        <v>269</v>
      </c>
      <c r="C8" s="146">
        <f>課表輸入!G8</f>
        <v>0.37847222222222227</v>
      </c>
      <c r="D8" s="155" t="str">
        <f>課表輸入!F8</f>
        <v/>
      </c>
      <c r="E8" s="155" t="str">
        <f>課表輸入!E8</f>
        <v/>
      </c>
      <c r="F8" s="155" t="str">
        <f>課表輸入!D8</f>
        <v/>
      </c>
      <c r="G8" s="155" t="str">
        <f>課表輸入!C8</f>
        <v/>
      </c>
      <c r="H8" s="155" t="str">
        <f>課表輸入!B8</f>
        <v/>
      </c>
      <c r="I8" s="155" t="str">
        <f>課表輸入!A8</f>
        <v/>
      </c>
    </row>
    <row r="9" spans="1:9" ht="20.149999999999999" customHeight="1" x14ac:dyDescent="0.4">
      <c r="A9" s="148"/>
      <c r="B9" s="143" t="s">
        <v>268</v>
      </c>
      <c r="C9" s="142">
        <f>課表輸入!G9</f>
        <v>0.38541666666666669</v>
      </c>
      <c r="D9" s="159">
        <f>課表輸入!F9</f>
        <v>0</v>
      </c>
      <c r="E9" s="159">
        <f>課表輸入!E9</f>
        <v>0</v>
      </c>
      <c r="F9" s="159">
        <f>課表輸入!D9</f>
        <v>0</v>
      </c>
      <c r="G9" s="159">
        <f>課表輸入!C9</f>
        <v>0</v>
      </c>
      <c r="H9" s="159">
        <f>課表輸入!B9</f>
        <v>0</v>
      </c>
      <c r="I9" s="159">
        <f>課表輸入!A9</f>
        <v>0</v>
      </c>
    </row>
    <row r="10" spans="1:9" ht="20.149999999999999" customHeight="1" x14ac:dyDescent="0.4">
      <c r="A10" s="148"/>
      <c r="B10" s="145" t="s">
        <v>270</v>
      </c>
      <c r="C10" s="144" t="s">
        <v>264</v>
      </c>
      <c r="D10" s="155" t="str">
        <f>課表輸入!F10</f>
        <v/>
      </c>
      <c r="E10" s="155" t="str">
        <f>課表輸入!E10</f>
        <v/>
      </c>
      <c r="F10" s="155" t="str">
        <f>課表輸入!D10</f>
        <v/>
      </c>
      <c r="G10" s="155" t="str">
        <f>課表輸入!C10</f>
        <v/>
      </c>
      <c r="H10" s="155" t="str">
        <f>課表輸入!B10</f>
        <v/>
      </c>
      <c r="I10" s="155" t="str">
        <f>課表輸入!A10</f>
        <v/>
      </c>
    </row>
    <row r="11" spans="1:9" ht="20.149999999999999" customHeight="1" thickBot="1" x14ac:dyDescent="0.45">
      <c r="A11" s="148"/>
      <c r="B11" s="147" t="s">
        <v>269</v>
      </c>
      <c r="C11" s="146">
        <f>課表輸入!G11</f>
        <v>0.41666666666666669</v>
      </c>
      <c r="D11" s="155" t="str">
        <f>課表輸入!F11</f>
        <v/>
      </c>
      <c r="E11" s="155" t="str">
        <f>課表輸入!E11</f>
        <v/>
      </c>
      <c r="F11" s="155" t="str">
        <f>課表輸入!D11</f>
        <v/>
      </c>
      <c r="G11" s="155" t="str">
        <f>課表輸入!C11</f>
        <v/>
      </c>
      <c r="H11" s="155" t="str">
        <f>課表輸入!B11</f>
        <v/>
      </c>
      <c r="I11" s="155" t="str">
        <f>課表輸入!A11</f>
        <v/>
      </c>
    </row>
    <row r="12" spans="1:9" ht="20.149999999999999" customHeight="1" x14ac:dyDescent="0.4">
      <c r="A12" s="148"/>
      <c r="B12" s="143" t="s">
        <v>268</v>
      </c>
      <c r="C12" s="142">
        <f>課表輸入!G12</f>
        <v>0.4236111111111111</v>
      </c>
      <c r="D12" s="159">
        <f>課表輸入!F12</f>
        <v>0</v>
      </c>
      <c r="E12" s="159">
        <f>課表輸入!E12</f>
        <v>0</v>
      </c>
      <c r="F12" s="159">
        <f>課表輸入!D12</f>
        <v>0</v>
      </c>
      <c r="G12" s="159">
        <f>課表輸入!C12</f>
        <v>0</v>
      </c>
      <c r="H12" s="159">
        <f>課表輸入!B12</f>
        <v>0</v>
      </c>
      <c r="I12" s="159">
        <f>課表輸入!A12</f>
        <v>0</v>
      </c>
    </row>
    <row r="13" spans="1:9" ht="20.149999999999999" customHeight="1" x14ac:dyDescent="0.4">
      <c r="A13" s="148"/>
      <c r="B13" s="145" t="s">
        <v>271</v>
      </c>
      <c r="C13" s="144" t="s">
        <v>264</v>
      </c>
      <c r="D13" s="155" t="str">
        <f>課表輸入!F13</f>
        <v/>
      </c>
      <c r="E13" s="155" t="str">
        <f>課表輸入!E13</f>
        <v/>
      </c>
      <c r="F13" s="155" t="str">
        <f>課表輸入!D13</f>
        <v/>
      </c>
      <c r="G13" s="155" t="str">
        <f>課表輸入!C13</f>
        <v/>
      </c>
      <c r="H13" s="155" t="str">
        <f>課表輸入!B13</f>
        <v/>
      </c>
      <c r="I13" s="155" t="str">
        <f>課表輸入!A13</f>
        <v/>
      </c>
    </row>
    <row r="14" spans="1:9" ht="20.149999999999999" customHeight="1" thickBot="1" x14ac:dyDescent="0.45">
      <c r="A14" s="148"/>
      <c r="B14" s="147" t="s">
        <v>269</v>
      </c>
      <c r="C14" s="146">
        <f>課表輸入!G14</f>
        <v>0.4548611111111111</v>
      </c>
      <c r="D14" s="155" t="str">
        <f>課表輸入!F14</f>
        <v/>
      </c>
      <c r="E14" s="155" t="str">
        <f>課表輸入!E14</f>
        <v/>
      </c>
      <c r="F14" s="155" t="str">
        <f>課表輸入!D14</f>
        <v/>
      </c>
      <c r="G14" s="155" t="str">
        <f>課表輸入!C14</f>
        <v/>
      </c>
      <c r="H14" s="155" t="str">
        <f>課表輸入!B14</f>
        <v/>
      </c>
      <c r="I14" s="155" t="str">
        <f>課表輸入!A14</f>
        <v/>
      </c>
    </row>
    <row r="15" spans="1:9" ht="20.149999999999999" customHeight="1" x14ac:dyDescent="0.4">
      <c r="A15" s="148"/>
      <c r="B15" s="143" t="s">
        <v>268</v>
      </c>
      <c r="C15" s="142">
        <f>課表輸入!G15</f>
        <v>0.46180555555555558</v>
      </c>
      <c r="D15" s="159">
        <f>課表輸入!F15</f>
        <v>0</v>
      </c>
      <c r="E15" s="159">
        <f>課表輸入!E15</f>
        <v>3</v>
      </c>
      <c r="F15" s="159">
        <f>課表輸入!D15</f>
        <v>0</v>
      </c>
      <c r="G15" s="159">
        <f>課表輸入!C15</f>
        <v>0</v>
      </c>
      <c r="H15" s="159">
        <f>課表輸入!B15</f>
        <v>0</v>
      </c>
      <c r="I15" s="159">
        <f>課表輸入!A15</f>
        <v>0</v>
      </c>
    </row>
    <row r="16" spans="1:9" ht="20.149999999999999" customHeight="1" x14ac:dyDescent="0.4">
      <c r="A16" s="148"/>
      <c r="B16" s="145" t="s">
        <v>272</v>
      </c>
      <c r="C16" s="144" t="s">
        <v>264</v>
      </c>
      <c r="D16" s="155" t="str">
        <f>課表輸入!F16</f>
        <v/>
      </c>
      <c r="E16" s="155" t="str">
        <f>課表輸入!E16</f>
        <v>數學</v>
      </c>
      <c r="F16" s="155" t="str">
        <f>課表輸入!D16</f>
        <v/>
      </c>
      <c r="G16" s="155" t="str">
        <f>課表輸入!C16</f>
        <v/>
      </c>
      <c r="H16" s="155" t="str">
        <f>課表輸入!B16</f>
        <v/>
      </c>
      <c r="I16" s="155" t="str">
        <f>課表輸入!A16</f>
        <v/>
      </c>
    </row>
    <row r="17" spans="1:9" ht="20.149999999999999" customHeight="1" thickBot="1" x14ac:dyDescent="0.45">
      <c r="A17" s="148"/>
      <c r="B17" s="145" t="s">
        <v>269</v>
      </c>
      <c r="C17" s="146">
        <f>課表輸入!G17</f>
        <v>0.49305555555555558</v>
      </c>
      <c r="D17" s="155" t="str">
        <f>課表輸入!F17</f>
        <v/>
      </c>
      <c r="E17" s="155" t="str">
        <f>課表輸入!E17</f>
        <v>.</v>
      </c>
      <c r="F17" s="155" t="str">
        <f>課表輸入!D17</f>
        <v/>
      </c>
      <c r="G17" s="155" t="str">
        <f>課表輸入!C17</f>
        <v/>
      </c>
      <c r="H17" s="155" t="str">
        <f>課表輸入!B17</f>
        <v/>
      </c>
      <c r="I17" s="155" t="str">
        <f>課表輸入!A17</f>
        <v/>
      </c>
    </row>
    <row r="18" spans="1:9" ht="20.149999999999999" customHeight="1" thickBot="1" x14ac:dyDescent="0.45">
      <c r="A18" s="156"/>
      <c r="B18" s="157"/>
      <c r="C18" s="157"/>
      <c r="D18" s="157"/>
      <c r="E18" s="157"/>
      <c r="F18" s="157"/>
      <c r="G18" s="157"/>
      <c r="H18" s="157"/>
      <c r="I18" s="158"/>
    </row>
    <row r="19" spans="1:9" ht="20.149999999999999" customHeight="1" x14ac:dyDescent="0.4">
      <c r="A19" s="145" t="s">
        <v>273</v>
      </c>
      <c r="B19" s="145" t="s">
        <v>268</v>
      </c>
      <c r="C19" s="165">
        <f>課表輸入!G19</f>
        <v>0.54861111111111105</v>
      </c>
      <c r="D19" s="166">
        <f>課表輸入!F19</f>
        <v>2</v>
      </c>
      <c r="E19" s="166">
        <f>課表輸入!E19</f>
        <v>0</v>
      </c>
      <c r="F19" s="166">
        <f>課表輸入!D19</f>
        <v>0</v>
      </c>
      <c r="G19" s="166">
        <f>課表輸入!C19</f>
        <v>0</v>
      </c>
      <c r="H19" s="166">
        <f>課表輸入!B19</f>
        <v>0</v>
      </c>
      <c r="I19" s="166">
        <f>課表輸入!A19</f>
        <v>0</v>
      </c>
    </row>
    <row r="20" spans="1:9" ht="20.149999999999999" customHeight="1" x14ac:dyDescent="0.4">
      <c r="A20" s="145" t="s">
        <v>266</v>
      </c>
      <c r="B20" s="145" t="s">
        <v>274</v>
      </c>
      <c r="C20" s="144" t="s">
        <v>264</v>
      </c>
      <c r="D20" s="155" t="str">
        <f>課表輸入!F20</f>
        <v>英文</v>
      </c>
      <c r="E20" s="155" t="str">
        <f>課表輸入!E20</f>
        <v/>
      </c>
      <c r="F20" s="155" t="str">
        <f>課表輸入!D20</f>
        <v/>
      </c>
      <c r="G20" s="155" t="str">
        <f>課表輸入!C20</f>
        <v/>
      </c>
      <c r="H20" s="155" t="str">
        <f>課表輸入!B20</f>
        <v/>
      </c>
      <c r="I20" s="155" t="str">
        <f>課表輸入!A20</f>
        <v/>
      </c>
    </row>
    <row r="21" spans="1:9" ht="20.149999999999999" customHeight="1" thickBot="1" x14ac:dyDescent="0.45">
      <c r="A21" s="148"/>
      <c r="B21" s="147" t="s">
        <v>269</v>
      </c>
      <c r="C21" s="146">
        <f>課表輸入!G21</f>
        <v>0.57986111111111105</v>
      </c>
      <c r="D21" s="155" t="str">
        <f>課表輸入!F21</f>
        <v>.</v>
      </c>
      <c r="E21" s="155" t="str">
        <f>課表輸入!E21</f>
        <v/>
      </c>
      <c r="F21" s="155" t="str">
        <f>課表輸入!D21</f>
        <v/>
      </c>
      <c r="G21" s="155" t="str">
        <f>課表輸入!C21</f>
        <v/>
      </c>
      <c r="H21" s="155" t="str">
        <f>課表輸入!B21</f>
        <v/>
      </c>
      <c r="I21" s="155" t="str">
        <f>課表輸入!A21</f>
        <v/>
      </c>
    </row>
    <row r="22" spans="1:9" ht="20.149999999999999" customHeight="1" x14ac:dyDescent="0.4">
      <c r="A22" s="148"/>
      <c r="B22" s="143" t="s">
        <v>268</v>
      </c>
      <c r="C22" s="142">
        <f>課表輸入!G22</f>
        <v>0.58680555555555558</v>
      </c>
      <c r="D22" s="159">
        <f>課表輸入!F22</f>
        <v>0</v>
      </c>
      <c r="E22" s="159">
        <f>課表輸入!E22</f>
        <v>0</v>
      </c>
      <c r="F22" s="159">
        <f>課表輸入!D22</f>
        <v>0</v>
      </c>
      <c r="G22" s="159">
        <f>課表輸入!C22</f>
        <v>0</v>
      </c>
      <c r="H22" s="159">
        <f>課表輸入!B22</f>
        <v>0</v>
      </c>
      <c r="I22" s="159">
        <f>課表輸入!A22</f>
        <v>0</v>
      </c>
    </row>
    <row r="23" spans="1:9" ht="20.149999999999999" customHeight="1" x14ac:dyDescent="0.4">
      <c r="A23" s="148"/>
      <c r="B23" s="145" t="s">
        <v>257</v>
      </c>
      <c r="C23" s="144" t="s">
        <v>264</v>
      </c>
      <c r="D23" s="155" t="str">
        <f>課表輸入!F23</f>
        <v/>
      </c>
      <c r="E23" s="155" t="str">
        <f>課表輸入!E23</f>
        <v/>
      </c>
      <c r="F23" s="155" t="str">
        <f>課表輸入!D23</f>
        <v/>
      </c>
      <c r="G23" s="155" t="str">
        <f>課表輸入!C23</f>
        <v/>
      </c>
      <c r="H23" s="155" t="str">
        <f>課表輸入!B23</f>
        <v/>
      </c>
      <c r="I23" s="155" t="str">
        <f>課表輸入!A23</f>
        <v/>
      </c>
    </row>
    <row r="24" spans="1:9" ht="20.149999999999999" customHeight="1" thickBot="1" x14ac:dyDescent="0.45">
      <c r="A24" s="148"/>
      <c r="B24" s="147" t="s">
        <v>269</v>
      </c>
      <c r="C24" s="146">
        <f>課表輸入!G24</f>
        <v>0.61805555555555558</v>
      </c>
      <c r="D24" s="155" t="str">
        <f>課表輸入!F24</f>
        <v/>
      </c>
      <c r="E24" s="155" t="str">
        <f>課表輸入!E24</f>
        <v/>
      </c>
      <c r="F24" s="155" t="str">
        <f>課表輸入!D24</f>
        <v/>
      </c>
      <c r="G24" s="155" t="str">
        <f>課表輸入!C24</f>
        <v/>
      </c>
      <c r="H24" s="155" t="str">
        <f>課表輸入!B24</f>
        <v/>
      </c>
      <c r="I24" s="155" t="str">
        <f>課表輸入!A24</f>
        <v/>
      </c>
    </row>
    <row r="25" spans="1:9" ht="20.149999999999999" customHeight="1" x14ac:dyDescent="0.4">
      <c r="A25" s="148"/>
      <c r="B25" s="143" t="s">
        <v>268</v>
      </c>
      <c r="C25" s="142">
        <f>課表輸入!G25</f>
        <v>0.625</v>
      </c>
      <c r="D25" s="159">
        <f>課表輸入!F25</f>
        <v>0</v>
      </c>
      <c r="E25" s="159">
        <f>課表輸入!E25</f>
        <v>0</v>
      </c>
      <c r="F25" s="159">
        <f>課表輸入!D25</f>
        <v>0</v>
      </c>
      <c r="G25" s="159">
        <f>課表輸入!C25</f>
        <v>0</v>
      </c>
      <c r="H25" s="159">
        <f>課表輸入!B25</f>
        <v>0</v>
      </c>
      <c r="I25" s="159">
        <f>課表輸入!A25</f>
        <v>0</v>
      </c>
    </row>
    <row r="26" spans="1:9" ht="20.149999999999999" customHeight="1" x14ac:dyDescent="0.4">
      <c r="A26" s="148"/>
      <c r="B26" s="145" t="s">
        <v>275</v>
      </c>
      <c r="C26" s="144" t="s">
        <v>264</v>
      </c>
      <c r="D26" s="155" t="str">
        <f>課表輸入!F26</f>
        <v/>
      </c>
      <c r="E26" s="155" t="str">
        <f>課表輸入!E26</f>
        <v/>
      </c>
      <c r="F26" s="155" t="str">
        <f>課表輸入!D26</f>
        <v/>
      </c>
      <c r="G26" s="155" t="str">
        <f>課表輸入!C26</f>
        <v/>
      </c>
      <c r="H26" s="155" t="str">
        <f>課表輸入!B26</f>
        <v/>
      </c>
      <c r="I26" s="155" t="str">
        <f>課表輸入!A26</f>
        <v/>
      </c>
    </row>
    <row r="27" spans="1:9" ht="20.149999999999999" customHeight="1" thickBot="1" x14ac:dyDescent="0.45">
      <c r="A27" s="148"/>
      <c r="B27" s="147" t="s">
        <v>269</v>
      </c>
      <c r="C27" s="146">
        <f>課表輸入!G27</f>
        <v>0.65625</v>
      </c>
      <c r="D27" s="155" t="str">
        <f>課表輸入!F27</f>
        <v/>
      </c>
      <c r="E27" s="155" t="str">
        <f>課表輸入!E27</f>
        <v/>
      </c>
      <c r="F27" s="155" t="str">
        <f>課表輸入!D27</f>
        <v/>
      </c>
      <c r="G27" s="155" t="str">
        <f>課表輸入!C27</f>
        <v/>
      </c>
      <c r="H27" s="155" t="str">
        <f>課表輸入!B27</f>
        <v/>
      </c>
      <c r="I27" s="155" t="str">
        <f>課表輸入!A27</f>
        <v/>
      </c>
    </row>
    <row r="28" spans="1:9" ht="20.149999999999999" customHeight="1" x14ac:dyDescent="0.4">
      <c r="A28" s="148"/>
      <c r="B28" s="143" t="s">
        <v>268</v>
      </c>
      <c r="C28" s="142">
        <f>課表輸入!G28</f>
        <v>0.66666666666666663</v>
      </c>
      <c r="D28" s="159">
        <f>課表輸入!F28</f>
        <v>26</v>
      </c>
      <c r="E28" s="159">
        <f>課表輸入!E28</f>
        <v>29</v>
      </c>
      <c r="F28" s="159">
        <f>課表輸入!D28</f>
        <v>28</v>
      </c>
      <c r="G28" s="159">
        <f>課表輸入!C28</f>
        <v>33</v>
      </c>
      <c r="H28" s="159">
        <f>課表輸入!B28</f>
        <v>27</v>
      </c>
      <c r="I28" s="159">
        <f>課表輸入!A28</f>
        <v>0</v>
      </c>
    </row>
    <row r="29" spans="1:9" ht="20.149999999999999" customHeight="1" x14ac:dyDescent="0.4">
      <c r="A29" s="148"/>
      <c r="B29" s="145" t="s">
        <v>276</v>
      </c>
      <c r="C29" s="144" t="s">
        <v>264</v>
      </c>
      <c r="D29" s="155" t="str">
        <f>課表輸入!F29</f>
        <v>閱讀指導</v>
      </c>
      <c r="E29" s="155" t="str">
        <f>課表輸入!E29</f>
        <v>自然科學</v>
      </c>
      <c r="F29" s="155" t="str">
        <f>課表輸入!D29</f>
        <v>趣味數學</v>
      </c>
      <c r="G29" s="155" t="str">
        <f>課表輸入!C29</f>
        <v>科學探究</v>
      </c>
      <c r="H29" s="155" t="str">
        <f>課表輸入!B29</f>
        <v>英文聽力</v>
      </c>
      <c r="I29" s="155" t="str">
        <f>課表輸入!A29</f>
        <v/>
      </c>
    </row>
    <row r="30" spans="1:9" ht="20.149999999999999" customHeight="1" thickBot="1" x14ac:dyDescent="0.45">
      <c r="A30" s="148"/>
      <c r="B30" s="147" t="s">
        <v>269</v>
      </c>
      <c r="C30" s="146">
        <f>課表輸入!G30</f>
        <v>0.69791666666666663</v>
      </c>
      <c r="D30" s="155" t="str">
        <f>課表輸入!F30</f>
        <v>教師1</v>
      </c>
      <c r="E30" s="155" t="str">
        <f>課表輸入!E30</f>
        <v>教師4</v>
      </c>
      <c r="F30" s="155" t="str">
        <f>課表輸入!D30</f>
        <v>教師3</v>
      </c>
      <c r="G30" s="155" t="str">
        <f>課表輸入!C30</f>
        <v>教師8</v>
      </c>
      <c r="H30" s="155" t="str">
        <f>課表輸入!B30</f>
        <v>教師2</v>
      </c>
      <c r="I30" s="155" t="str">
        <f>課表輸入!A30</f>
        <v/>
      </c>
    </row>
    <row r="31" spans="1:9" ht="20.149999999999999" customHeight="1" x14ac:dyDescent="0.4">
      <c r="A31" s="148"/>
      <c r="B31" s="143" t="s">
        <v>268</v>
      </c>
      <c r="C31" s="142">
        <f>課表輸入!G31</f>
        <v>0.70138888888888884</v>
      </c>
      <c r="D31" s="159">
        <f>課表輸入!F31</f>
        <v>28</v>
      </c>
      <c r="E31" s="159">
        <f>課表輸入!E31</f>
        <v>29</v>
      </c>
      <c r="F31" s="159">
        <f>課表輸入!D31</f>
        <v>29</v>
      </c>
      <c r="G31" s="159">
        <f>課表輸入!C31</f>
        <v>33</v>
      </c>
      <c r="H31" s="159">
        <f>課表輸入!B31</f>
        <v>27</v>
      </c>
      <c r="I31" s="159">
        <f>課表輸入!A31</f>
        <v>0</v>
      </c>
    </row>
    <row r="32" spans="1:9" ht="20.149999999999999" customHeight="1" x14ac:dyDescent="0.4">
      <c r="A32" s="148"/>
      <c r="B32" s="145" t="s">
        <v>277</v>
      </c>
      <c r="C32" s="144" t="s">
        <v>264</v>
      </c>
      <c r="D32" s="155" t="str">
        <f>課表輸入!F32</f>
        <v>趣味數學</v>
      </c>
      <c r="E32" s="155" t="str">
        <f>課表輸入!E32</f>
        <v>自然科學</v>
      </c>
      <c r="F32" s="155" t="str">
        <f>課表輸入!D32</f>
        <v>自然科學</v>
      </c>
      <c r="G32" s="155" t="str">
        <f>課表輸入!C32</f>
        <v>科學探究</v>
      </c>
      <c r="H32" s="155" t="str">
        <f>課表輸入!B32</f>
        <v>英文聽力</v>
      </c>
      <c r="I32" s="155" t="str">
        <f>課表輸入!A32</f>
        <v/>
      </c>
    </row>
    <row r="33" spans="1:9" ht="20.149999999999999" customHeight="1" thickBot="1" x14ac:dyDescent="0.45">
      <c r="A33" s="149"/>
      <c r="B33" s="147" t="s">
        <v>269</v>
      </c>
      <c r="C33" s="146">
        <f>課表輸入!G33</f>
        <v>0.73263888888888884</v>
      </c>
      <c r="D33" s="160" t="str">
        <f>課表輸入!F33</f>
        <v>教師3</v>
      </c>
      <c r="E33" s="160" t="str">
        <f>課表輸入!E33</f>
        <v>教師4</v>
      </c>
      <c r="F33" s="160" t="str">
        <f>課表輸入!D33</f>
        <v>教師4</v>
      </c>
      <c r="G33" s="160" t="str">
        <f>課表輸入!C33</f>
        <v>教師8</v>
      </c>
      <c r="H33" s="160" t="str">
        <f>課表輸入!B33</f>
        <v>教師2</v>
      </c>
      <c r="I33" s="160" t="str">
        <f>課表輸入!A33</f>
        <v/>
      </c>
    </row>
    <row r="34" spans="1:9" ht="20.149999999999999" customHeight="1" x14ac:dyDescent="0.4"/>
    <row r="35" spans="1:9" ht="20.149999999999999" customHeight="1" x14ac:dyDescent="0.4"/>
    <row r="36" spans="1:9" ht="20.149999999999999" customHeight="1" x14ac:dyDescent="0.4"/>
    <row r="37" spans="1:9" ht="20.149999999999999" customHeight="1" x14ac:dyDescent="0.4"/>
    <row r="38" spans="1:9" ht="20.149999999999999" customHeight="1" x14ac:dyDescent="0.4"/>
    <row r="39" spans="1:9" ht="20.149999999999999" customHeight="1" x14ac:dyDescent="0.4"/>
    <row r="40" spans="1:9" ht="20.149999999999999" customHeight="1" x14ac:dyDescent="0.4"/>
    <row r="41" spans="1:9" ht="20.149999999999999" customHeight="1" x14ac:dyDescent="0.4"/>
    <row r="42" spans="1:9" ht="20.149999999999999" customHeight="1" x14ac:dyDescent="0.4"/>
    <row r="43" spans="1:9" ht="20.149999999999999" customHeight="1" x14ac:dyDescent="0.4"/>
    <row r="44" spans="1:9" ht="20.149999999999999" customHeight="1" x14ac:dyDescent="0.4"/>
    <row r="45" spans="1:9" ht="20.149999999999999" customHeight="1" x14ac:dyDescent="0.4"/>
    <row r="46" spans="1:9" ht="20.149999999999999" customHeight="1" x14ac:dyDescent="0.4"/>
  </sheetData>
  <sheetProtection algorithmName="SHA-512" hashValue="pMOE3C4/HzjcEgs3VrhALzDj2zQII4Bt3XxWwK97hzcVUhbVrgeE2zuOJjyVzcgqoNhoNmQ0q++93AIk2tqH1g==" saltValue="Lf9cXZqT+kQgEjXEzrPrfA==" spinCount="100000" sheet="1" objects="1" scenarios="1"/>
  <phoneticPr fontId="1" type="noConversion"/>
  <pageMargins left="0.39370078740157483" right="0.39370078740157483" top="0.19685039370078741" bottom="0.19685039370078741" header="0.19685039370078741" footer="0.19685039370078741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148C8"/>
  </sheetPr>
  <dimension ref="A1:S46"/>
  <sheetViews>
    <sheetView workbookViewId="0">
      <selection activeCell="U31" sqref="U31"/>
    </sheetView>
  </sheetViews>
  <sheetFormatPr defaultColWidth="8.7265625" defaultRowHeight="17" x14ac:dyDescent="0.4"/>
  <cols>
    <col min="1" max="2" width="4" style="171" bestFit="1" customWidth="1"/>
    <col min="3" max="3" width="7.90625" style="171" customWidth="1"/>
    <col min="4" max="9" width="8.36328125" style="170" customWidth="1"/>
    <col min="10" max="10" width="3.26953125" style="171" customWidth="1"/>
    <col min="11" max="12" width="4" style="171" bestFit="1" customWidth="1"/>
    <col min="13" max="13" width="7.90625" style="171" customWidth="1"/>
    <col min="14" max="19" width="8.36328125" style="170" customWidth="1"/>
    <col min="20" max="16384" width="8.7265625" style="171"/>
  </cols>
  <sheetData>
    <row r="1" spans="1:19" ht="17.5" thickBot="1" x14ac:dyDescent="0.45">
      <c r="A1" s="167" t="str">
        <f>個資!F1&amp;"學年"</f>
        <v>109-1學年</v>
      </c>
      <c r="E1" s="169" t="str">
        <f>個資!C6&amp;"班  "&amp;個資!F4 &amp;個資!A4</f>
        <v>101班  迪士尼導師</v>
      </c>
      <c r="H1" s="168"/>
      <c r="K1" s="167" t="str">
        <f>A1</f>
        <v>109-1學年</v>
      </c>
      <c r="O1" s="169" t="str">
        <f>E1</f>
        <v>101班  迪士尼導師</v>
      </c>
      <c r="R1" s="168"/>
    </row>
    <row r="2" spans="1:19" ht="17.5" thickBot="1" x14ac:dyDescent="0.45">
      <c r="A2" s="180"/>
      <c r="B2" s="181"/>
      <c r="C2" s="182"/>
      <c r="D2" s="183" t="s">
        <v>261</v>
      </c>
      <c r="E2" s="172" t="s">
        <v>260</v>
      </c>
      <c r="F2" s="172" t="s">
        <v>259</v>
      </c>
      <c r="G2" s="172" t="s">
        <v>258</v>
      </c>
      <c r="H2" s="172" t="s">
        <v>278</v>
      </c>
      <c r="I2" s="172" t="s">
        <v>257</v>
      </c>
      <c r="K2" s="180"/>
      <c r="L2" s="181"/>
      <c r="M2" s="182"/>
      <c r="N2" s="183" t="s">
        <v>261</v>
      </c>
      <c r="O2" s="172" t="s">
        <v>260</v>
      </c>
      <c r="P2" s="172" t="s">
        <v>259</v>
      </c>
      <c r="Q2" s="172" t="s">
        <v>258</v>
      </c>
      <c r="R2" s="172" t="s">
        <v>278</v>
      </c>
      <c r="S2" s="172" t="s">
        <v>257</v>
      </c>
    </row>
    <row r="3" spans="1:19" x14ac:dyDescent="0.4">
      <c r="A3" s="151" t="s">
        <v>263</v>
      </c>
      <c r="B3" s="151" t="s">
        <v>262</v>
      </c>
      <c r="C3" s="142">
        <f>課表輸入!G3</f>
        <v>0.3125</v>
      </c>
      <c r="D3" s="173">
        <f>課表輸入!F3</f>
        <v>0</v>
      </c>
      <c r="E3" s="173">
        <f>課表輸入!E3</f>
        <v>0</v>
      </c>
      <c r="F3" s="173">
        <f>課表輸入!D3</f>
        <v>0</v>
      </c>
      <c r="G3" s="173">
        <f>課表輸入!C3</f>
        <v>0</v>
      </c>
      <c r="H3" s="173">
        <f>課表輸入!B3</f>
        <v>0</v>
      </c>
      <c r="I3" s="173">
        <f>課表輸入!A3</f>
        <v>0</v>
      </c>
      <c r="K3" s="151" t="s">
        <v>263</v>
      </c>
      <c r="L3" s="151" t="s">
        <v>262</v>
      </c>
      <c r="M3" s="184">
        <f>C3</f>
        <v>0.3125</v>
      </c>
      <c r="N3" s="173">
        <f>D3</f>
        <v>0</v>
      </c>
      <c r="O3" s="173">
        <f t="shared" ref="O3:S5" si="0">E3</f>
        <v>0</v>
      </c>
      <c r="P3" s="173">
        <f t="shared" si="0"/>
        <v>0</v>
      </c>
      <c r="Q3" s="173">
        <f t="shared" si="0"/>
        <v>0</v>
      </c>
      <c r="R3" s="173">
        <f t="shared" si="0"/>
        <v>0</v>
      </c>
      <c r="S3" s="173">
        <f t="shared" si="0"/>
        <v>0</v>
      </c>
    </row>
    <row r="4" spans="1:19" x14ac:dyDescent="0.4">
      <c r="A4" s="151" t="s">
        <v>266</v>
      </c>
      <c r="B4" s="151" t="s">
        <v>265</v>
      </c>
      <c r="C4" s="144" t="s">
        <v>279</v>
      </c>
      <c r="D4" s="175" t="str">
        <f>課表輸入!F4</f>
        <v/>
      </c>
      <c r="E4" s="175" t="str">
        <f>課表輸入!E4</f>
        <v/>
      </c>
      <c r="F4" s="175" t="str">
        <f>課表輸入!D4</f>
        <v/>
      </c>
      <c r="G4" s="175" t="str">
        <f>課表輸入!C4</f>
        <v/>
      </c>
      <c r="H4" s="175" t="str">
        <f>課表輸入!B4</f>
        <v/>
      </c>
      <c r="I4" s="175" t="str">
        <f>課表輸入!A4</f>
        <v/>
      </c>
      <c r="K4" s="151" t="s">
        <v>266</v>
      </c>
      <c r="L4" s="151" t="s">
        <v>265</v>
      </c>
      <c r="M4" s="151" t="s">
        <v>279</v>
      </c>
      <c r="N4" s="175" t="str">
        <f t="shared" ref="N4:N17" si="1">D4</f>
        <v/>
      </c>
      <c r="O4" s="175" t="str">
        <f t="shared" si="0"/>
        <v/>
      </c>
      <c r="P4" s="175" t="str">
        <f t="shared" si="0"/>
        <v/>
      </c>
      <c r="Q4" s="175" t="str">
        <f t="shared" si="0"/>
        <v/>
      </c>
      <c r="R4" s="175" t="str">
        <f t="shared" si="0"/>
        <v/>
      </c>
      <c r="S4" s="175" t="str">
        <f t="shared" si="0"/>
        <v/>
      </c>
    </row>
    <row r="5" spans="1:19" ht="17.5" thickBot="1" x14ac:dyDescent="0.45">
      <c r="A5" s="177"/>
      <c r="B5" s="152" t="s">
        <v>267</v>
      </c>
      <c r="C5" s="146">
        <f>課表輸入!G5</f>
        <v>0.34027777777777773</v>
      </c>
      <c r="D5" s="175" t="str">
        <f>課表輸入!F5</f>
        <v/>
      </c>
      <c r="E5" s="175" t="str">
        <f>課表輸入!E5</f>
        <v/>
      </c>
      <c r="F5" s="175" t="str">
        <f>課表輸入!D5</f>
        <v/>
      </c>
      <c r="G5" s="175" t="str">
        <f>課表輸入!C5</f>
        <v/>
      </c>
      <c r="H5" s="175" t="str">
        <f>課表輸入!B5</f>
        <v/>
      </c>
      <c r="I5" s="175" t="str">
        <f>課表輸入!A5</f>
        <v/>
      </c>
      <c r="K5" s="177"/>
      <c r="L5" s="152" t="s">
        <v>267</v>
      </c>
      <c r="M5" s="176">
        <f>C5</f>
        <v>0.34027777777777773</v>
      </c>
      <c r="N5" s="175" t="str">
        <f t="shared" si="1"/>
        <v/>
      </c>
      <c r="O5" s="175" t="str">
        <f t="shared" si="0"/>
        <v/>
      </c>
      <c r="P5" s="175" t="str">
        <f t="shared" si="0"/>
        <v/>
      </c>
      <c r="Q5" s="175" t="str">
        <f t="shared" si="0"/>
        <v/>
      </c>
      <c r="R5" s="175" t="str">
        <f t="shared" si="0"/>
        <v/>
      </c>
      <c r="S5" s="175" t="str">
        <f t="shared" si="0"/>
        <v/>
      </c>
    </row>
    <row r="6" spans="1:19" x14ac:dyDescent="0.4">
      <c r="A6" s="177"/>
      <c r="B6" s="150" t="s">
        <v>268</v>
      </c>
      <c r="C6" s="142">
        <f>課表輸入!G6</f>
        <v>0.34722222222222227</v>
      </c>
      <c r="D6" s="173">
        <f>課表輸入!F6</f>
        <v>0</v>
      </c>
      <c r="E6" s="173">
        <f>課表輸入!E6</f>
        <v>0</v>
      </c>
      <c r="F6" s="173">
        <f>課表輸入!D6</f>
        <v>0</v>
      </c>
      <c r="G6" s="173">
        <f>課表輸入!C6</f>
        <v>0</v>
      </c>
      <c r="H6" s="173">
        <f>課表輸入!B6</f>
        <v>0</v>
      </c>
      <c r="I6" s="173">
        <f>課表輸入!A6</f>
        <v>0</v>
      </c>
      <c r="K6" s="177"/>
      <c r="L6" s="150" t="s">
        <v>268</v>
      </c>
      <c r="M6" s="174">
        <f>C6</f>
        <v>0.34722222222222227</v>
      </c>
      <c r="N6" s="173">
        <f t="shared" si="1"/>
        <v>0</v>
      </c>
      <c r="O6" s="173">
        <f t="shared" ref="O6:O17" si="2">E6</f>
        <v>0</v>
      </c>
      <c r="P6" s="173">
        <f t="shared" ref="P6:P17" si="3">F6</f>
        <v>0</v>
      </c>
      <c r="Q6" s="173">
        <f t="shared" ref="Q6:Q17" si="4">G6</f>
        <v>0</v>
      </c>
      <c r="R6" s="173">
        <f t="shared" ref="R6:R17" si="5">H6</f>
        <v>0</v>
      </c>
      <c r="S6" s="173">
        <f t="shared" ref="S6:S17" si="6">I6</f>
        <v>0</v>
      </c>
    </row>
    <row r="7" spans="1:19" x14ac:dyDescent="0.4">
      <c r="A7" s="177"/>
      <c r="B7" s="151" t="s">
        <v>261</v>
      </c>
      <c r="C7" s="144" t="s">
        <v>264</v>
      </c>
      <c r="D7" s="175" t="str">
        <f>課表輸入!F7</f>
        <v/>
      </c>
      <c r="E7" s="175" t="str">
        <f>課表輸入!E7</f>
        <v/>
      </c>
      <c r="F7" s="175" t="str">
        <f>課表輸入!D7</f>
        <v/>
      </c>
      <c r="G7" s="175" t="str">
        <f>課表輸入!C7</f>
        <v/>
      </c>
      <c r="H7" s="175" t="str">
        <f>課表輸入!B7</f>
        <v/>
      </c>
      <c r="I7" s="175" t="str">
        <f>課表輸入!A7</f>
        <v/>
      </c>
      <c r="K7" s="177"/>
      <c r="L7" s="151" t="s">
        <v>261</v>
      </c>
      <c r="M7" s="151" t="s">
        <v>264</v>
      </c>
      <c r="N7" s="175" t="str">
        <f t="shared" si="1"/>
        <v/>
      </c>
      <c r="O7" s="175" t="str">
        <f t="shared" si="2"/>
        <v/>
      </c>
      <c r="P7" s="175" t="str">
        <f t="shared" si="3"/>
        <v/>
      </c>
      <c r="Q7" s="175" t="str">
        <f t="shared" si="4"/>
        <v/>
      </c>
      <c r="R7" s="175" t="str">
        <f t="shared" si="5"/>
        <v/>
      </c>
      <c r="S7" s="175" t="str">
        <f t="shared" si="6"/>
        <v/>
      </c>
    </row>
    <row r="8" spans="1:19" ht="17.5" thickBot="1" x14ac:dyDescent="0.45">
      <c r="A8" s="177"/>
      <c r="B8" s="152" t="s">
        <v>269</v>
      </c>
      <c r="C8" s="146">
        <f>課表輸入!G8</f>
        <v>0.37847222222222227</v>
      </c>
      <c r="D8" s="175" t="str">
        <f>課表輸入!F8</f>
        <v/>
      </c>
      <c r="E8" s="175" t="str">
        <f>課表輸入!E8</f>
        <v/>
      </c>
      <c r="F8" s="175" t="str">
        <f>課表輸入!D8</f>
        <v/>
      </c>
      <c r="G8" s="175" t="str">
        <f>課表輸入!C8</f>
        <v/>
      </c>
      <c r="H8" s="175" t="str">
        <f>課表輸入!B8</f>
        <v/>
      </c>
      <c r="I8" s="175" t="str">
        <f>課表輸入!A8</f>
        <v/>
      </c>
      <c r="K8" s="177"/>
      <c r="L8" s="152" t="s">
        <v>269</v>
      </c>
      <c r="M8" s="176">
        <f>C8</f>
        <v>0.37847222222222227</v>
      </c>
      <c r="N8" s="175" t="str">
        <f t="shared" si="1"/>
        <v/>
      </c>
      <c r="O8" s="175" t="str">
        <f t="shared" si="2"/>
        <v/>
      </c>
      <c r="P8" s="175" t="str">
        <f t="shared" si="3"/>
        <v/>
      </c>
      <c r="Q8" s="175" t="str">
        <f t="shared" si="4"/>
        <v/>
      </c>
      <c r="R8" s="175" t="str">
        <f t="shared" si="5"/>
        <v/>
      </c>
      <c r="S8" s="175" t="str">
        <f t="shared" si="6"/>
        <v/>
      </c>
    </row>
    <row r="9" spans="1:19" x14ac:dyDescent="0.4">
      <c r="A9" s="177"/>
      <c r="B9" s="150" t="s">
        <v>268</v>
      </c>
      <c r="C9" s="142">
        <f>課表輸入!G9</f>
        <v>0.38541666666666669</v>
      </c>
      <c r="D9" s="173">
        <f>課表輸入!F9</f>
        <v>0</v>
      </c>
      <c r="E9" s="173">
        <f>課表輸入!E9</f>
        <v>0</v>
      </c>
      <c r="F9" s="173">
        <f>課表輸入!D9</f>
        <v>0</v>
      </c>
      <c r="G9" s="173">
        <f>課表輸入!C9</f>
        <v>0</v>
      </c>
      <c r="H9" s="173">
        <f>課表輸入!B9</f>
        <v>0</v>
      </c>
      <c r="I9" s="173">
        <f>課表輸入!A9</f>
        <v>0</v>
      </c>
      <c r="K9" s="177"/>
      <c r="L9" s="150" t="s">
        <v>268</v>
      </c>
      <c r="M9" s="174">
        <f>C9</f>
        <v>0.38541666666666669</v>
      </c>
      <c r="N9" s="173">
        <f t="shared" si="1"/>
        <v>0</v>
      </c>
      <c r="O9" s="173">
        <f t="shared" si="2"/>
        <v>0</v>
      </c>
      <c r="P9" s="173">
        <f t="shared" si="3"/>
        <v>0</v>
      </c>
      <c r="Q9" s="173">
        <f t="shared" si="4"/>
        <v>0</v>
      </c>
      <c r="R9" s="173">
        <f t="shared" si="5"/>
        <v>0</v>
      </c>
      <c r="S9" s="173">
        <f t="shared" si="6"/>
        <v>0</v>
      </c>
    </row>
    <row r="10" spans="1:19" x14ac:dyDescent="0.4">
      <c r="A10" s="177"/>
      <c r="B10" s="151" t="s">
        <v>270</v>
      </c>
      <c r="C10" s="144" t="s">
        <v>264</v>
      </c>
      <c r="D10" s="175" t="str">
        <f>課表輸入!F10</f>
        <v/>
      </c>
      <c r="E10" s="175" t="str">
        <f>課表輸入!E10</f>
        <v/>
      </c>
      <c r="F10" s="175" t="str">
        <f>課表輸入!D10</f>
        <v/>
      </c>
      <c r="G10" s="175" t="str">
        <f>課表輸入!C10</f>
        <v/>
      </c>
      <c r="H10" s="175" t="str">
        <f>課表輸入!B10</f>
        <v/>
      </c>
      <c r="I10" s="175" t="str">
        <f>課表輸入!A10</f>
        <v/>
      </c>
      <c r="K10" s="177"/>
      <c r="L10" s="151" t="s">
        <v>270</v>
      </c>
      <c r="M10" s="151" t="s">
        <v>264</v>
      </c>
      <c r="N10" s="175" t="str">
        <f t="shared" si="1"/>
        <v/>
      </c>
      <c r="O10" s="175" t="str">
        <f t="shared" si="2"/>
        <v/>
      </c>
      <c r="P10" s="175" t="str">
        <f t="shared" si="3"/>
        <v/>
      </c>
      <c r="Q10" s="175" t="str">
        <f t="shared" si="4"/>
        <v/>
      </c>
      <c r="R10" s="175" t="str">
        <f t="shared" si="5"/>
        <v/>
      </c>
      <c r="S10" s="175" t="str">
        <f t="shared" si="6"/>
        <v/>
      </c>
    </row>
    <row r="11" spans="1:19" ht="17.5" thickBot="1" x14ac:dyDescent="0.45">
      <c r="A11" s="177"/>
      <c r="B11" s="152" t="s">
        <v>269</v>
      </c>
      <c r="C11" s="146">
        <f>課表輸入!G11</f>
        <v>0.41666666666666669</v>
      </c>
      <c r="D11" s="175" t="str">
        <f>課表輸入!F11</f>
        <v/>
      </c>
      <c r="E11" s="175" t="str">
        <f>課表輸入!E11</f>
        <v/>
      </c>
      <c r="F11" s="175" t="str">
        <f>課表輸入!D11</f>
        <v/>
      </c>
      <c r="G11" s="175" t="str">
        <f>課表輸入!C11</f>
        <v/>
      </c>
      <c r="H11" s="175" t="str">
        <f>課表輸入!B11</f>
        <v/>
      </c>
      <c r="I11" s="175" t="str">
        <f>課表輸入!A11</f>
        <v/>
      </c>
      <c r="K11" s="177"/>
      <c r="L11" s="152" t="s">
        <v>269</v>
      </c>
      <c r="M11" s="176">
        <f>C11</f>
        <v>0.41666666666666669</v>
      </c>
      <c r="N11" s="175" t="str">
        <f t="shared" si="1"/>
        <v/>
      </c>
      <c r="O11" s="175" t="str">
        <f t="shared" si="2"/>
        <v/>
      </c>
      <c r="P11" s="175" t="str">
        <f t="shared" si="3"/>
        <v/>
      </c>
      <c r="Q11" s="175" t="str">
        <f t="shared" si="4"/>
        <v/>
      </c>
      <c r="R11" s="175" t="str">
        <f t="shared" si="5"/>
        <v/>
      </c>
      <c r="S11" s="175" t="str">
        <f t="shared" si="6"/>
        <v/>
      </c>
    </row>
    <row r="12" spans="1:19" x14ac:dyDescent="0.4">
      <c r="A12" s="177"/>
      <c r="B12" s="150" t="s">
        <v>268</v>
      </c>
      <c r="C12" s="142">
        <f>課表輸入!G12</f>
        <v>0.4236111111111111</v>
      </c>
      <c r="D12" s="173">
        <f>課表輸入!F12</f>
        <v>0</v>
      </c>
      <c r="E12" s="173">
        <f>課表輸入!E12</f>
        <v>0</v>
      </c>
      <c r="F12" s="173">
        <f>課表輸入!D12</f>
        <v>0</v>
      </c>
      <c r="G12" s="173">
        <f>課表輸入!C12</f>
        <v>0</v>
      </c>
      <c r="H12" s="173">
        <f>課表輸入!B12</f>
        <v>0</v>
      </c>
      <c r="I12" s="173">
        <f>課表輸入!A12</f>
        <v>0</v>
      </c>
      <c r="K12" s="177"/>
      <c r="L12" s="150" t="s">
        <v>268</v>
      </c>
      <c r="M12" s="174">
        <f>C12</f>
        <v>0.4236111111111111</v>
      </c>
      <c r="N12" s="173">
        <f t="shared" si="1"/>
        <v>0</v>
      </c>
      <c r="O12" s="173">
        <f t="shared" si="2"/>
        <v>0</v>
      </c>
      <c r="P12" s="173">
        <f t="shared" si="3"/>
        <v>0</v>
      </c>
      <c r="Q12" s="173">
        <f t="shared" si="4"/>
        <v>0</v>
      </c>
      <c r="R12" s="173">
        <f t="shared" si="5"/>
        <v>0</v>
      </c>
      <c r="S12" s="173">
        <f t="shared" si="6"/>
        <v>0</v>
      </c>
    </row>
    <row r="13" spans="1:19" x14ac:dyDescent="0.4">
      <c r="A13" s="177"/>
      <c r="B13" s="151" t="s">
        <v>271</v>
      </c>
      <c r="C13" s="144" t="s">
        <v>264</v>
      </c>
      <c r="D13" s="175" t="str">
        <f>課表輸入!F13</f>
        <v/>
      </c>
      <c r="E13" s="175" t="str">
        <f>課表輸入!E13</f>
        <v/>
      </c>
      <c r="F13" s="175" t="str">
        <f>課表輸入!D13</f>
        <v/>
      </c>
      <c r="G13" s="175" t="str">
        <f>課表輸入!C13</f>
        <v/>
      </c>
      <c r="H13" s="175" t="str">
        <f>課表輸入!B13</f>
        <v/>
      </c>
      <c r="I13" s="175" t="str">
        <f>課表輸入!A13</f>
        <v/>
      </c>
      <c r="K13" s="177"/>
      <c r="L13" s="151" t="s">
        <v>271</v>
      </c>
      <c r="M13" s="151" t="s">
        <v>264</v>
      </c>
      <c r="N13" s="175" t="str">
        <f t="shared" si="1"/>
        <v/>
      </c>
      <c r="O13" s="175" t="str">
        <f t="shared" si="2"/>
        <v/>
      </c>
      <c r="P13" s="175" t="str">
        <f t="shared" si="3"/>
        <v/>
      </c>
      <c r="Q13" s="175" t="str">
        <f t="shared" si="4"/>
        <v/>
      </c>
      <c r="R13" s="175" t="str">
        <f t="shared" si="5"/>
        <v/>
      </c>
      <c r="S13" s="175" t="str">
        <f t="shared" si="6"/>
        <v/>
      </c>
    </row>
    <row r="14" spans="1:19" ht="17.5" thickBot="1" x14ac:dyDescent="0.45">
      <c r="A14" s="177"/>
      <c r="B14" s="152" t="s">
        <v>269</v>
      </c>
      <c r="C14" s="146">
        <f>課表輸入!G14</f>
        <v>0.4548611111111111</v>
      </c>
      <c r="D14" s="175" t="str">
        <f>課表輸入!F14</f>
        <v/>
      </c>
      <c r="E14" s="175" t="str">
        <f>課表輸入!E14</f>
        <v/>
      </c>
      <c r="F14" s="175" t="str">
        <f>課表輸入!D14</f>
        <v/>
      </c>
      <c r="G14" s="175" t="str">
        <f>課表輸入!C14</f>
        <v/>
      </c>
      <c r="H14" s="175" t="str">
        <f>課表輸入!B14</f>
        <v/>
      </c>
      <c r="I14" s="175" t="str">
        <f>課表輸入!A14</f>
        <v/>
      </c>
      <c r="K14" s="177"/>
      <c r="L14" s="152" t="s">
        <v>269</v>
      </c>
      <c r="M14" s="176">
        <f>C14</f>
        <v>0.4548611111111111</v>
      </c>
      <c r="N14" s="175" t="str">
        <f t="shared" si="1"/>
        <v/>
      </c>
      <c r="O14" s="175" t="str">
        <f t="shared" si="2"/>
        <v/>
      </c>
      <c r="P14" s="175" t="str">
        <f t="shared" si="3"/>
        <v/>
      </c>
      <c r="Q14" s="175" t="str">
        <f t="shared" si="4"/>
        <v/>
      </c>
      <c r="R14" s="175" t="str">
        <f t="shared" si="5"/>
        <v/>
      </c>
      <c r="S14" s="175" t="str">
        <f t="shared" si="6"/>
        <v/>
      </c>
    </row>
    <row r="15" spans="1:19" x14ac:dyDescent="0.4">
      <c r="A15" s="177"/>
      <c r="B15" s="150" t="s">
        <v>268</v>
      </c>
      <c r="C15" s="142">
        <f>課表輸入!G15</f>
        <v>0.46180555555555558</v>
      </c>
      <c r="D15" s="173">
        <f>課表輸入!F15</f>
        <v>0</v>
      </c>
      <c r="E15" s="173">
        <f>課表輸入!E15</f>
        <v>3</v>
      </c>
      <c r="F15" s="173">
        <f>課表輸入!D15</f>
        <v>0</v>
      </c>
      <c r="G15" s="173">
        <f>課表輸入!C15</f>
        <v>0</v>
      </c>
      <c r="H15" s="173">
        <f>課表輸入!B15</f>
        <v>0</v>
      </c>
      <c r="I15" s="173">
        <f>課表輸入!A15</f>
        <v>0</v>
      </c>
      <c r="K15" s="177"/>
      <c r="L15" s="150" t="s">
        <v>268</v>
      </c>
      <c r="M15" s="174">
        <f>C15</f>
        <v>0.46180555555555558</v>
      </c>
      <c r="N15" s="173">
        <f t="shared" si="1"/>
        <v>0</v>
      </c>
      <c r="O15" s="173">
        <f t="shared" si="2"/>
        <v>3</v>
      </c>
      <c r="P15" s="173">
        <f t="shared" si="3"/>
        <v>0</v>
      </c>
      <c r="Q15" s="173">
        <f t="shared" si="4"/>
        <v>0</v>
      </c>
      <c r="R15" s="173">
        <f t="shared" si="5"/>
        <v>0</v>
      </c>
      <c r="S15" s="173">
        <f t="shared" si="6"/>
        <v>0</v>
      </c>
    </row>
    <row r="16" spans="1:19" x14ac:dyDescent="0.4">
      <c r="A16" s="177"/>
      <c r="B16" s="151" t="s">
        <v>272</v>
      </c>
      <c r="C16" s="144" t="s">
        <v>264</v>
      </c>
      <c r="D16" s="175" t="str">
        <f>課表輸入!F16</f>
        <v/>
      </c>
      <c r="E16" s="175" t="str">
        <f>課表輸入!E16</f>
        <v>數學</v>
      </c>
      <c r="F16" s="175" t="str">
        <f>課表輸入!D16</f>
        <v/>
      </c>
      <c r="G16" s="175" t="str">
        <f>課表輸入!C16</f>
        <v/>
      </c>
      <c r="H16" s="175" t="str">
        <f>課表輸入!B16</f>
        <v/>
      </c>
      <c r="I16" s="175" t="str">
        <f>課表輸入!A16</f>
        <v/>
      </c>
      <c r="K16" s="177"/>
      <c r="L16" s="151" t="s">
        <v>272</v>
      </c>
      <c r="M16" s="151" t="s">
        <v>264</v>
      </c>
      <c r="N16" s="175" t="str">
        <f t="shared" si="1"/>
        <v/>
      </c>
      <c r="O16" s="175" t="str">
        <f t="shared" si="2"/>
        <v>數學</v>
      </c>
      <c r="P16" s="175" t="str">
        <f t="shared" si="3"/>
        <v/>
      </c>
      <c r="Q16" s="175" t="str">
        <f t="shared" si="4"/>
        <v/>
      </c>
      <c r="R16" s="175" t="str">
        <f t="shared" si="5"/>
        <v/>
      </c>
      <c r="S16" s="175" t="str">
        <f t="shared" si="6"/>
        <v/>
      </c>
    </row>
    <row r="17" spans="1:19" ht="17.5" thickBot="1" x14ac:dyDescent="0.45">
      <c r="A17" s="177"/>
      <c r="B17" s="151" t="s">
        <v>269</v>
      </c>
      <c r="C17" s="146">
        <f>課表輸入!G17</f>
        <v>0.49305555555555558</v>
      </c>
      <c r="D17" s="175" t="str">
        <f>課表輸入!F17</f>
        <v/>
      </c>
      <c r="E17" s="175" t="str">
        <f>課表輸入!E17</f>
        <v>.</v>
      </c>
      <c r="F17" s="175" t="str">
        <f>課表輸入!D17</f>
        <v/>
      </c>
      <c r="G17" s="175" t="str">
        <f>課表輸入!C17</f>
        <v/>
      </c>
      <c r="H17" s="175" t="str">
        <f>課表輸入!B17</f>
        <v/>
      </c>
      <c r="I17" s="175" t="str">
        <f>課表輸入!A17</f>
        <v/>
      </c>
      <c r="K17" s="177"/>
      <c r="L17" s="151" t="s">
        <v>269</v>
      </c>
      <c r="M17" s="184">
        <f>C17</f>
        <v>0.49305555555555558</v>
      </c>
      <c r="N17" s="175" t="str">
        <f t="shared" si="1"/>
        <v/>
      </c>
      <c r="O17" s="175" t="str">
        <f t="shared" si="2"/>
        <v>.</v>
      </c>
      <c r="P17" s="175" t="str">
        <f t="shared" si="3"/>
        <v/>
      </c>
      <c r="Q17" s="175" t="str">
        <f t="shared" si="4"/>
        <v/>
      </c>
      <c r="R17" s="175" t="str">
        <f t="shared" si="5"/>
        <v/>
      </c>
      <c r="S17" s="175" t="str">
        <f t="shared" si="6"/>
        <v/>
      </c>
    </row>
    <row r="18" spans="1:19" ht="17.5" thickBot="1" x14ac:dyDescent="0.45">
      <c r="A18" s="156"/>
      <c r="B18" s="157"/>
      <c r="C18" s="157"/>
      <c r="D18" s="157"/>
      <c r="E18" s="157"/>
      <c r="F18" s="157"/>
      <c r="G18" s="157"/>
      <c r="H18" s="157"/>
      <c r="I18" s="158"/>
      <c r="K18" s="156"/>
      <c r="L18" s="157"/>
      <c r="M18" s="157"/>
      <c r="N18" s="157"/>
      <c r="O18" s="157"/>
      <c r="P18" s="157"/>
      <c r="Q18" s="157"/>
      <c r="R18" s="157"/>
      <c r="S18" s="158"/>
    </row>
    <row r="19" spans="1:19" x14ac:dyDescent="0.4">
      <c r="A19" s="151" t="s">
        <v>273</v>
      </c>
      <c r="B19" s="151" t="s">
        <v>268</v>
      </c>
      <c r="C19" s="165">
        <f>課表輸入!G19</f>
        <v>0.54861111111111105</v>
      </c>
      <c r="D19" s="185">
        <f>課表輸入!F19</f>
        <v>2</v>
      </c>
      <c r="E19" s="185">
        <f>課表輸入!E19</f>
        <v>0</v>
      </c>
      <c r="F19" s="185">
        <f>課表輸入!D19</f>
        <v>0</v>
      </c>
      <c r="G19" s="185">
        <f>課表輸入!C19</f>
        <v>0</v>
      </c>
      <c r="H19" s="185">
        <f>課表輸入!B19</f>
        <v>0</v>
      </c>
      <c r="I19" s="185">
        <f>課表輸入!A19</f>
        <v>0</v>
      </c>
      <c r="K19" s="151" t="s">
        <v>273</v>
      </c>
      <c r="L19" s="151" t="s">
        <v>268</v>
      </c>
      <c r="M19" s="184">
        <f>C19</f>
        <v>0.54861111111111105</v>
      </c>
      <c r="N19" s="173">
        <f>D19</f>
        <v>2</v>
      </c>
      <c r="O19" s="173">
        <f t="shared" ref="O19:O33" si="7">E19</f>
        <v>0</v>
      </c>
      <c r="P19" s="173">
        <f t="shared" ref="P19:P33" si="8">F19</f>
        <v>0</v>
      </c>
      <c r="Q19" s="173">
        <f t="shared" ref="Q19:Q33" si="9">G19</f>
        <v>0</v>
      </c>
      <c r="R19" s="173">
        <f t="shared" ref="R19:R33" si="10">H19</f>
        <v>0</v>
      </c>
      <c r="S19" s="173">
        <f t="shared" ref="S19:S33" si="11">I19</f>
        <v>0</v>
      </c>
    </row>
    <row r="20" spans="1:19" x14ac:dyDescent="0.4">
      <c r="A20" s="151" t="s">
        <v>266</v>
      </c>
      <c r="B20" s="151" t="s">
        <v>274</v>
      </c>
      <c r="C20" s="144" t="s">
        <v>264</v>
      </c>
      <c r="D20" s="175" t="str">
        <f>課表輸入!F20</f>
        <v>英文</v>
      </c>
      <c r="E20" s="175" t="str">
        <f>課表輸入!E20</f>
        <v/>
      </c>
      <c r="F20" s="175" t="str">
        <f>課表輸入!D20</f>
        <v/>
      </c>
      <c r="G20" s="175" t="str">
        <f>課表輸入!C20</f>
        <v/>
      </c>
      <c r="H20" s="175" t="str">
        <f>課表輸入!B20</f>
        <v/>
      </c>
      <c r="I20" s="175" t="str">
        <f>課表輸入!A20</f>
        <v/>
      </c>
      <c r="K20" s="151" t="s">
        <v>266</v>
      </c>
      <c r="L20" s="151" t="s">
        <v>274</v>
      </c>
      <c r="M20" s="151" t="s">
        <v>264</v>
      </c>
      <c r="N20" s="175" t="str">
        <f t="shared" ref="N20:N33" si="12">D20</f>
        <v>英文</v>
      </c>
      <c r="O20" s="175" t="str">
        <f t="shared" si="7"/>
        <v/>
      </c>
      <c r="P20" s="175" t="str">
        <f t="shared" si="8"/>
        <v/>
      </c>
      <c r="Q20" s="175" t="str">
        <f t="shared" si="9"/>
        <v/>
      </c>
      <c r="R20" s="175" t="str">
        <f t="shared" si="10"/>
        <v/>
      </c>
      <c r="S20" s="175" t="str">
        <f t="shared" si="11"/>
        <v/>
      </c>
    </row>
    <row r="21" spans="1:19" ht="17.5" thickBot="1" x14ac:dyDescent="0.45">
      <c r="A21" s="177"/>
      <c r="B21" s="152" t="s">
        <v>269</v>
      </c>
      <c r="C21" s="146">
        <f>課表輸入!G21</f>
        <v>0.57986111111111105</v>
      </c>
      <c r="D21" s="175" t="str">
        <f>課表輸入!F21</f>
        <v>.</v>
      </c>
      <c r="E21" s="175" t="str">
        <f>課表輸入!E21</f>
        <v/>
      </c>
      <c r="F21" s="175" t="str">
        <f>課表輸入!D21</f>
        <v/>
      </c>
      <c r="G21" s="175" t="str">
        <f>課表輸入!C21</f>
        <v/>
      </c>
      <c r="H21" s="175" t="str">
        <f>課表輸入!B21</f>
        <v/>
      </c>
      <c r="I21" s="175" t="str">
        <f>課表輸入!A21</f>
        <v/>
      </c>
      <c r="K21" s="177"/>
      <c r="L21" s="152" t="s">
        <v>269</v>
      </c>
      <c r="M21" s="176">
        <f>C21</f>
        <v>0.57986111111111105</v>
      </c>
      <c r="N21" s="175" t="str">
        <f t="shared" si="12"/>
        <v>.</v>
      </c>
      <c r="O21" s="175" t="str">
        <f t="shared" si="7"/>
        <v/>
      </c>
      <c r="P21" s="175" t="str">
        <f t="shared" si="8"/>
        <v/>
      </c>
      <c r="Q21" s="175" t="str">
        <f t="shared" si="9"/>
        <v/>
      </c>
      <c r="R21" s="175" t="str">
        <f t="shared" si="10"/>
        <v/>
      </c>
      <c r="S21" s="175" t="str">
        <f t="shared" si="11"/>
        <v/>
      </c>
    </row>
    <row r="22" spans="1:19" x14ac:dyDescent="0.4">
      <c r="A22" s="177"/>
      <c r="B22" s="150" t="s">
        <v>268</v>
      </c>
      <c r="C22" s="142">
        <f>課表輸入!G22</f>
        <v>0.58680555555555558</v>
      </c>
      <c r="D22" s="173">
        <f>課表輸入!F22</f>
        <v>0</v>
      </c>
      <c r="E22" s="173">
        <f>課表輸入!E22</f>
        <v>0</v>
      </c>
      <c r="F22" s="173">
        <f>課表輸入!D22</f>
        <v>0</v>
      </c>
      <c r="G22" s="173">
        <f>課表輸入!C22</f>
        <v>0</v>
      </c>
      <c r="H22" s="173">
        <f>課表輸入!B22</f>
        <v>0</v>
      </c>
      <c r="I22" s="173">
        <f>課表輸入!A22</f>
        <v>0</v>
      </c>
      <c r="K22" s="177"/>
      <c r="L22" s="150" t="s">
        <v>268</v>
      </c>
      <c r="M22" s="174">
        <f>C22</f>
        <v>0.58680555555555558</v>
      </c>
      <c r="N22" s="173">
        <f t="shared" si="12"/>
        <v>0</v>
      </c>
      <c r="O22" s="173">
        <f t="shared" si="7"/>
        <v>0</v>
      </c>
      <c r="P22" s="173">
        <f t="shared" si="8"/>
        <v>0</v>
      </c>
      <c r="Q22" s="173">
        <f t="shared" si="9"/>
        <v>0</v>
      </c>
      <c r="R22" s="173">
        <f t="shared" si="10"/>
        <v>0</v>
      </c>
      <c r="S22" s="173">
        <f t="shared" si="11"/>
        <v>0</v>
      </c>
    </row>
    <row r="23" spans="1:19" x14ac:dyDescent="0.4">
      <c r="A23" s="177"/>
      <c r="B23" s="151" t="s">
        <v>257</v>
      </c>
      <c r="C23" s="144" t="s">
        <v>264</v>
      </c>
      <c r="D23" s="175" t="str">
        <f>課表輸入!F23</f>
        <v/>
      </c>
      <c r="E23" s="175" t="str">
        <f>課表輸入!E23</f>
        <v/>
      </c>
      <c r="F23" s="175" t="str">
        <f>課表輸入!D23</f>
        <v/>
      </c>
      <c r="G23" s="175" t="str">
        <f>課表輸入!C23</f>
        <v/>
      </c>
      <c r="H23" s="175" t="str">
        <f>課表輸入!B23</f>
        <v/>
      </c>
      <c r="I23" s="175" t="str">
        <f>課表輸入!A23</f>
        <v/>
      </c>
      <c r="K23" s="177"/>
      <c r="L23" s="151" t="s">
        <v>257</v>
      </c>
      <c r="M23" s="151" t="s">
        <v>264</v>
      </c>
      <c r="N23" s="175" t="str">
        <f t="shared" si="12"/>
        <v/>
      </c>
      <c r="O23" s="175" t="str">
        <f t="shared" si="7"/>
        <v/>
      </c>
      <c r="P23" s="175" t="str">
        <f t="shared" si="8"/>
        <v/>
      </c>
      <c r="Q23" s="175" t="str">
        <f t="shared" si="9"/>
        <v/>
      </c>
      <c r="R23" s="175" t="str">
        <f t="shared" si="10"/>
        <v/>
      </c>
      <c r="S23" s="175" t="str">
        <f t="shared" si="11"/>
        <v/>
      </c>
    </row>
    <row r="24" spans="1:19" ht="17.5" thickBot="1" x14ac:dyDescent="0.45">
      <c r="A24" s="177"/>
      <c r="B24" s="152" t="s">
        <v>269</v>
      </c>
      <c r="C24" s="146">
        <f>課表輸入!G24</f>
        <v>0.61805555555555558</v>
      </c>
      <c r="D24" s="175" t="str">
        <f>課表輸入!F24</f>
        <v/>
      </c>
      <c r="E24" s="175" t="str">
        <f>課表輸入!E24</f>
        <v/>
      </c>
      <c r="F24" s="175" t="str">
        <f>課表輸入!D24</f>
        <v/>
      </c>
      <c r="G24" s="175" t="str">
        <f>課表輸入!C24</f>
        <v/>
      </c>
      <c r="H24" s="175" t="str">
        <f>課表輸入!B24</f>
        <v/>
      </c>
      <c r="I24" s="175" t="str">
        <f>課表輸入!A24</f>
        <v/>
      </c>
      <c r="K24" s="177"/>
      <c r="L24" s="152" t="s">
        <v>269</v>
      </c>
      <c r="M24" s="176">
        <f>C24</f>
        <v>0.61805555555555558</v>
      </c>
      <c r="N24" s="175" t="str">
        <f t="shared" si="12"/>
        <v/>
      </c>
      <c r="O24" s="175" t="str">
        <f t="shared" si="7"/>
        <v/>
      </c>
      <c r="P24" s="175" t="str">
        <f t="shared" si="8"/>
        <v/>
      </c>
      <c r="Q24" s="175" t="str">
        <f t="shared" si="9"/>
        <v/>
      </c>
      <c r="R24" s="175" t="str">
        <f t="shared" si="10"/>
        <v/>
      </c>
      <c r="S24" s="175" t="str">
        <f t="shared" si="11"/>
        <v/>
      </c>
    </row>
    <row r="25" spans="1:19" x14ac:dyDescent="0.4">
      <c r="A25" s="177"/>
      <c r="B25" s="150" t="s">
        <v>268</v>
      </c>
      <c r="C25" s="142">
        <f>課表輸入!G25</f>
        <v>0.625</v>
      </c>
      <c r="D25" s="173">
        <f>課表輸入!F25</f>
        <v>0</v>
      </c>
      <c r="E25" s="173">
        <f>課表輸入!E25</f>
        <v>0</v>
      </c>
      <c r="F25" s="173">
        <f>課表輸入!D25</f>
        <v>0</v>
      </c>
      <c r="G25" s="173">
        <f>課表輸入!C25</f>
        <v>0</v>
      </c>
      <c r="H25" s="173">
        <f>課表輸入!B25</f>
        <v>0</v>
      </c>
      <c r="I25" s="173">
        <f>課表輸入!A25</f>
        <v>0</v>
      </c>
      <c r="K25" s="177"/>
      <c r="L25" s="150" t="s">
        <v>268</v>
      </c>
      <c r="M25" s="174">
        <f>C25</f>
        <v>0.625</v>
      </c>
      <c r="N25" s="173">
        <f t="shared" si="12"/>
        <v>0</v>
      </c>
      <c r="O25" s="173">
        <f t="shared" si="7"/>
        <v>0</v>
      </c>
      <c r="P25" s="173">
        <f t="shared" si="8"/>
        <v>0</v>
      </c>
      <c r="Q25" s="173">
        <f t="shared" si="9"/>
        <v>0</v>
      </c>
      <c r="R25" s="173">
        <f t="shared" si="10"/>
        <v>0</v>
      </c>
      <c r="S25" s="173">
        <f t="shared" si="11"/>
        <v>0</v>
      </c>
    </row>
    <row r="26" spans="1:19" x14ac:dyDescent="0.4">
      <c r="A26" s="177"/>
      <c r="B26" s="151" t="s">
        <v>275</v>
      </c>
      <c r="C26" s="144" t="s">
        <v>264</v>
      </c>
      <c r="D26" s="175" t="str">
        <f>課表輸入!F26</f>
        <v/>
      </c>
      <c r="E26" s="175" t="str">
        <f>課表輸入!E26</f>
        <v/>
      </c>
      <c r="F26" s="175" t="str">
        <f>課表輸入!D26</f>
        <v/>
      </c>
      <c r="G26" s="175" t="str">
        <f>課表輸入!C26</f>
        <v/>
      </c>
      <c r="H26" s="175" t="str">
        <f>課表輸入!B26</f>
        <v/>
      </c>
      <c r="I26" s="175" t="str">
        <f>課表輸入!A26</f>
        <v/>
      </c>
      <c r="K26" s="177"/>
      <c r="L26" s="151" t="s">
        <v>275</v>
      </c>
      <c r="M26" s="151" t="s">
        <v>264</v>
      </c>
      <c r="N26" s="175" t="str">
        <f t="shared" si="12"/>
        <v/>
      </c>
      <c r="O26" s="175" t="str">
        <f t="shared" si="7"/>
        <v/>
      </c>
      <c r="P26" s="175" t="str">
        <f t="shared" si="8"/>
        <v/>
      </c>
      <c r="Q26" s="175" t="str">
        <f t="shared" si="9"/>
        <v/>
      </c>
      <c r="R26" s="175" t="str">
        <f t="shared" si="10"/>
        <v/>
      </c>
      <c r="S26" s="175" t="str">
        <f t="shared" si="11"/>
        <v/>
      </c>
    </row>
    <row r="27" spans="1:19" ht="17.5" thickBot="1" x14ac:dyDescent="0.45">
      <c r="A27" s="177"/>
      <c r="B27" s="152" t="s">
        <v>269</v>
      </c>
      <c r="C27" s="146">
        <f>課表輸入!G27</f>
        <v>0.65625</v>
      </c>
      <c r="D27" s="175" t="str">
        <f>課表輸入!F27</f>
        <v/>
      </c>
      <c r="E27" s="175" t="str">
        <f>課表輸入!E27</f>
        <v/>
      </c>
      <c r="F27" s="175" t="str">
        <f>課表輸入!D27</f>
        <v/>
      </c>
      <c r="G27" s="175" t="str">
        <f>課表輸入!C27</f>
        <v/>
      </c>
      <c r="H27" s="175" t="str">
        <f>課表輸入!B27</f>
        <v/>
      </c>
      <c r="I27" s="175" t="str">
        <f>課表輸入!A27</f>
        <v/>
      </c>
      <c r="K27" s="177"/>
      <c r="L27" s="152" t="s">
        <v>269</v>
      </c>
      <c r="M27" s="176">
        <f>C27</f>
        <v>0.65625</v>
      </c>
      <c r="N27" s="175" t="str">
        <f t="shared" si="12"/>
        <v/>
      </c>
      <c r="O27" s="175" t="str">
        <f t="shared" si="7"/>
        <v/>
      </c>
      <c r="P27" s="175" t="str">
        <f t="shared" si="8"/>
        <v/>
      </c>
      <c r="Q27" s="175" t="str">
        <f t="shared" si="9"/>
        <v/>
      </c>
      <c r="R27" s="175" t="str">
        <f t="shared" si="10"/>
        <v/>
      </c>
      <c r="S27" s="175" t="str">
        <f t="shared" si="11"/>
        <v/>
      </c>
    </row>
    <row r="28" spans="1:19" x14ac:dyDescent="0.4">
      <c r="A28" s="177"/>
      <c r="B28" s="150" t="s">
        <v>268</v>
      </c>
      <c r="C28" s="142">
        <f>課表輸入!G28</f>
        <v>0.66666666666666663</v>
      </c>
      <c r="D28" s="173">
        <f>課表輸入!F28</f>
        <v>26</v>
      </c>
      <c r="E28" s="173">
        <f>課表輸入!E28</f>
        <v>29</v>
      </c>
      <c r="F28" s="173">
        <f>課表輸入!D28</f>
        <v>28</v>
      </c>
      <c r="G28" s="173">
        <f>課表輸入!C28</f>
        <v>33</v>
      </c>
      <c r="H28" s="173">
        <f>課表輸入!B28</f>
        <v>27</v>
      </c>
      <c r="I28" s="173">
        <f>課表輸入!A28</f>
        <v>0</v>
      </c>
      <c r="K28" s="177"/>
      <c r="L28" s="150" t="s">
        <v>268</v>
      </c>
      <c r="M28" s="174">
        <f>C28</f>
        <v>0.66666666666666663</v>
      </c>
      <c r="N28" s="173">
        <f t="shared" si="12"/>
        <v>26</v>
      </c>
      <c r="O28" s="173">
        <f t="shared" si="7"/>
        <v>29</v>
      </c>
      <c r="P28" s="173">
        <f t="shared" si="8"/>
        <v>28</v>
      </c>
      <c r="Q28" s="173">
        <f t="shared" si="9"/>
        <v>33</v>
      </c>
      <c r="R28" s="173">
        <f t="shared" si="10"/>
        <v>27</v>
      </c>
      <c r="S28" s="173">
        <f t="shared" si="11"/>
        <v>0</v>
      </c>
    </row>
    <row r="29" spans="1:19" x14ac:dyDescent="0.4">
      <c r="A29" s="177"/>
      <c r="B29" s="151" t="s">
        <v>276</v>
      </c>
      <c r="C29" s="144" t="s">
        <v>264</v>
      </c>
      <c r="D29" s="175" t="str">
        <f>課表輸入!F29</f>
        <v>閱讀指導</v>
      </c>
      <c r="E29" s="175" t="str">
        <f>課表輸入!E29</f>
        <v>自然科學</v>
      </c>
      <c r="F29" s="175" t="str">
        <f>課表輸入!D29</f>
        <v>趣味數學</v>
      </c>
      <c r="G29" s="175" t="str">
        <f>課表輸入!C29</f>
        <v>科學探究</v>
      </c>
      <c r="H29" s="175" t="str">
        <f>課表輸入!B29</f>
        <v>英文聽力</v>
      </c>
      <c r="I29" s="175" t="str">
        <f>課表輸入!A29</f>
        <v/>
      </c>
      <c r="K29" s="177"/>
      <c r="L29" s="151" t="s">
        <v>276</v>
      </c>
      <c r="M29" s="151" t="s">
        <v>264</v>
      </c>
      <c r="N29" s="175" t="str">
        <f t="shared" si="12"/>
        <v>閱讀指導</v>
      </c>
      <c r="O29" s="175" t="str">
        <f t="shared" si="7"/>
        <v>自然科學</v>
      </c>
      <c r="P29" s="175" t="str">
        <f t="shared" si="8"/>
        <v>趣味數學</v>
      </c>
      <c r="Q29" s="175" t="str">
        <f t="shared" si="9"/>
        <v>科學探究</v>
      </c>
      <c r="R29" s="175" t="str">
        <f t="shared" si="10"/>
        <v>英文聽力</v>
      </c>
      <c r="S29" s="175" t="str">
        <f t="shared" si="11"/>
        <v/>
      </c>
    </row>
    <row r="30" spans="1:19" ht="17.5" thickBot="1" x14ac:dyDescent="0.45">
      <c r="A30" s="177"/>
      <c r="B30" s="152" t="s">
        <v>269</v>
      </c>
      <c r="C30" s="146">
        <f>課表輸入!G30</f>
        <v>0.69791666666666663</v>
      </c>
      <c r="D30" s="175" t="str">
        <f>課表輸入!F30</f>
        <v>教師1</v>
      </c>
      <c r="E30" s="175" t="str">
        <f>課表輸入!E30</f>
        <v>教師4</v>
      </c>
      <c r="F30" s="175" t="str">
        <f>課表輸入!D30</f>
        <v>教師3</v>
      </c>
      <c r="G30" s="175" t="str">
        <f>課表輸入!C30</f>
        <v>教師8</v>
      </c>
      <c r="H30" s="175" t="str">
        <f>課表輸入!B30</f>
        <v>教師2</v>
      </c>
      <c r="I30" s="175" t="str">
        <f>課表輸入!A30</f>
        <v/>
      </c>
      <c r="K30" s="177"/>
      <c r="L30" s="152" t="s">
        <v>269</v>
      </c>
      <c r="M30" s="176">
        <f>C30</f>
        <v>0.69791666666666663</v>
      </c>
      <c r="N30" s="175" t="str">
        <f t="shared" si="12"/>
        <v>教師1</v>
      </c>
      <c r="O30" s="175" t="str">
        <f t="shared" si="7"/>
        <v>教師4</v>
      </c>
      <c r="P30" s="175" t="str">
        <f t="shared" si="8"/>
        <v>教師3</v>
      </c>
      <c r="Q30" s="175" t="str">
        <f t="shared" si="9"/>
        <v>教師8</v>
      </c>
      <c r="R30" s="175" t="str">
        <f t="shared" si="10"/>
        <v>教師2</v>
      </c>
      <c r="S30" s="175" t="str">
        <f t="shared" si="11"/>
        <v/>
      </c>
    </row>
    <row r="31" spans="1:19" x14ac:dyDescent="0.4">
      <c r="A31" s="177"/>
      <c r="B31" s="150" t="s">
        <v>268</v>
      </c>
      <c r="C31" s="142">
        <f>課表輸入!G31</f>
        <v>0.70138888888888884</v>
      </c>
      <c r="D31" s="173">
        <f>課表輸入!F31</f>
        <v>28</v>
      </c>
      <c r="E31" s="173">
        <f>課表輸入!E31</f>
        <v>29</v>
      </c>
      <c r="F31" s="173">
        <f>課表輸入!D31</f>
        <v>29</v>
      </c>
      <c r="G31" s="173">
        <f>課表輸入!C31</f>
        <v>33</v>
      </c>
      <c r="H31" s="173">
        <f>課表輸入!B31</f>
        <v>27</v>
      </c>
      <c r="I31" s="173">
        <f>課表輸入!A31</f>
        <v>0</v>
      </c>
      <c r="K31" s="177"/>
      <c r="L31" s="150" t="s">
        <v>268</v>
      </c>
      <c r="M31" s="174">
        <f>C31</f>
        <v>0.70138888888888884</v>
      </c>
      <c r="N31" s="173">
        <f t="shared" si="12"/>
        <v>28</v>
      </c>
      <c r="O31" s="173">
        <f t="shared" si="7"/>
        <v>29</v>
      </c>
      <c r="P31" s="173">
        <f t="shared" si="8"/>
        <v>29</v>
      </c>
      <c r="Q31" s="173">
        <f t="shared" si="9"/>
        <v>33</v>
      </c>
      <c r="R31" s="173">
        <f t="shared" si="10"/>
        <v>27</v>
      </c>
      <c r="S31" s="173">
        <f t="shared" si="11"/>
        <v>0</v>
      </c>
    </row>
    <row r="32" spans="1:19" x14ac:dyDescent="0.4">
      <c r="A32" s="177"/>
      <c r="B32" s="151" t="s">
        <v>277</v>
      </c>
      <c r="C32" s="144" t="s">
        <v>264</v>
      </c>
      <c r="D32" s="175" t="str">
        <f>課表輸入!F32</f>
        <v>趣味數學</v>
      </c>
      <c r="E32" s="175" t="str">
        <f>課表輸入!E32</f>
        <v>自然科學</v>
      </c>
      <c r="F32" s="175" t="str">
        <f>課表輸入!D32</f>
        <v>自然科學</v>
      </c>
      <c r="G32" s="175" t="str">
        <f>課表輸入!C32</f>
        <v>科學探究</v>
      </c>
      <c r="H32" s="175" t="str">
        <f>課表輸入!B32</f>
        <v>英文聽力</v>
      </c>
      <c r="I32" s="175" t="str">
        <f>課表輸入!A32</f>
        <v/>
      </c>
      <c r="K32" s="177"/>
      <c r="L32" s="151" t="s">
        <v>277</v>
      </c>
      <c r="M32" s="151" t="s">
        <v>264</v>
      </c>
      <c r="N32" s="175" t="str">
        <f t="shared" si="12"/>
        <v>趣味數學</v>
      </c>
      <c r="O32" s="175" t="str">
        <f t="shared" si="7"/>
        <v>自然科學</v>
      </c>
      <c r="P32" s="175" t="str">
        <f t="shared" si="8"/>
        <v>自然科學</v>
      </c>
      <c r="Q32" s="175" t="str">
        <f t="shared" si="9"/>
        <v>科學探究</v>
      </c>
      <c r="R32" s="175" t="str">
        <f t="shared" si="10"/>
        <v>英文聽力</v>
      </c>
      <c r="S32" s="175" t="str">
        <f t="shared" si="11"/>
        <v/>
      </c>
    </row>
    <row r="33" spans="1:19" ht="17.5" thickBot="1" x14ac:dyDescent="0.45">
      <c r="A33" s="178"/>
      <c r="B33" s="152" t="s">
        <v>269</v>
      </c>
      <c r="C33" s="146">
        <f>課表輸入!G33</f>
        <v>0.73263888888888884</v>
      </c>
      <c r="D33" s="179" t="str">
        <f>課表輸入!F33</f>
        <v>教師3</v>
      </c>
      <c r="E33" s="179" t="str">
        <f>課表輸入!E33</f>
        <v>教師4</v>
      </c>
      <c r="F33" s="179" t="str">
        <f>課表輸入!D33</f>
        <v>教師4</v>
      </c>
      <c r="G33" s="179" t="str">
        <f>課表輸入!C33</f>
        <v>教師8</v>
      </c>
      <c r="H33" s="179" t="str">
        <f>課表輸入!B33</f>
        <v>教師2</v>
      </c>
      <c r="I33" s="179" t="str">
        <f>課表輸入!A33</f>
        <v/>
      </c>
      <c r="K33" s="178"/>
      <c r="L33" s="152" t="s">
        <v>269</v>
      </c>
      <c r="M33" s="176">
        <f>C33</f>
        <v>0.73263888888888884</v>
      </c>
      <c r="N33" s="179" t="str">
        <f t="shared" si="12"/>
        <v>教師3</v>
      </c>
      <c r="O33" s="179" t="str">
        <f t="shared" si="7"/>
        <v>教師4</v>
      </c>
      <c r="P33" s="179" t="str">
        <f t="shared" si="8"/>
        <v>教師4</v>
      </c>
      <c r="Q33" s="179" t="str">
        <f t="shared" si="9"/>
        <v>教師8</v>
      </c>
      <c r="R33" s="179" t="str">
        <f t="shared" si="10"/>
        <v>教師2</v>
      </c>
      <c r="S33" s="179" t="str">
        <f t="shared" si="11"/>
        <v/>
      </c>
    </row>
    <row r="34" spans="1:19" ht="20.149999999999999" customHeight="1" x14ac:dyDescent="0.4"/>
    <row r="35" spans="1:19" ht="20.149999999999999" customHeight="1" x14ac:dyDescent="0.4"/>
    <row r="36" spans="1:19" ht="20.149999999999999" customHeight="1" x14ac:dyDescent="0.4"/>
    <row r="37" spans="1:19" ht="20.149999999999999" customHeight="1" x14ac:dyDescent="0.4"/>
    <row r="38" spans="1:19" ht="20.149999999999999" customHeight="1" x14ac:dyDescent="0.4"/>
    <row r="39" spans="1:19" ht="20.149999999999999" customHeight="1" x14ac:dyDescent="0.4"/>
    <row r="40" spans="1:19" ht="20.149999999999999" customHeight="1" x14ac:dyDescent="0.4"/>
    <row r="41" spans="1:19" ht="20.149999999999999" customHeight="1" x14ac:dyDescent="0.4"/>
    <row r="42" spans="1:19" ht="20.149999999999999" customHeight="1" x14ac:dyDescent="0.4"/>
    <row r="43" spans="1:19" ht="20.149999999999999" customHeight="1" x14ac:dyDescent="0.4"/>
    <row r="44" spans="1:19" ht="20.149999999999999" customHeight="1" x14ac:dyDescent="0.4"/>
    <row r="45" spans="1:19" ht="20.149999999999999" customHeight="1" x14ac:dyDescent="0.4"/>
    <row r="46" spans="1:19" ht="20.149999999999999" customHeight="1" x14ac:dyDescent="0.4"/>
  </sheetData>
  <sheetProtection algorithmName="SHA-512" hashValue="4bAPmFVG9fSkvAm2Hatews3BnqfKcibMVqHMUny6Z/pzxZfP0hWFWSE9tMyJVfDCKjcHYKBwE28YwqsGhgTfNQ==" saltValue="nxUY6Ug1rl7miIVn2t2lTw==" spinCount="100000" sheet="1" objects="1" scenarios="1"/>
  <phoneticPr fontId="1" type="noConversion"/>
  <pageMargins left="0.39370078740157483" right="0.39370078740157483" top="0.19685039370078741" bottom="0.19685039370078741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3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25" sqref="P25"/>
    </sheetView>
  </sheetViews>
  <sheetFormatPr defaultColWidth="9" defaultRowHeight="17" x14ac:dyDescent="0.4"/>
  <cols>
    <col min="1" max="1" width="7" style="7" customWidth="1"/>
    <col min="2" max="2" width="9" style="7" customWidth="1"/>
    <col min="3" max="12" width="7.6328125" style="6" customWidth="1"/>
    <col min="13" max="16384" width="9" style="6"/>
  </cols>
  <sheetData>
    <row r="1" spans="1:13" s="8" customFormat="1" ht="14.25" customHeight="1" x14ac:dyDescent="0.4">
      <c r="A1" s="42" t="str">
        <f>個資!F1&amp;"學年"</f>
        <v>109-1學年</v>
      </c>
      <c r="C1" s="109" t="str">
        <f>個資!C6&amp;"班  "&amp;個資!F4 &amp;個資!A4</f>
        <v>101班  迪士尼導師</v>
      </c>
      <c r="F1" s="43"/>
      <c r="H1" s="43"/>
      <c r="I1" s="83"/>
      <c r="L1" s="249">
        <f ca="1">TODAY()</f>
        <v>44006</v>
      </c>
      <c r="M1" s="43"/>
    </row>
    <row r="2" spans="1:13" s="1" customFormat="1" ht="16" customHeight="1" x14ac:dyDescent="0.4">
      <c r="B2" s="4" t="s">
        <v>28</v>
      </c>
      <c r="C2" s="111">
        <v>43895</v>
      </c>
      <c r="D2" s="111"/>
      <c r="E2" s="111"/>
      <c r="F2" s="111"/>
      <c r="G2" s="111"/>
      <c r="H2" s="111"/>
      <c r="I2" s="111"/>
      <c r="J2" s="111"/>
      <c r="K2" s="111"/>
      <c r="L2" s="111"/>
      <c r="M2" s="2"/>
    </row>
    <row r="3" spans="1:13" s="1" customFormat="1" ht="63.75" customHeight="1" x14ac:dyDescent="0.4">
      <c r="B3" s="4" t="s">
        <v>29</v>
      </c>
      <c r="C3" s="110" t="s">
        <v>583</v>
      </c>
      <c r="D3" s="110"/>
      <c r="E3" s="110"/>
      <c r="F3" s="110"/>
      <c r="G3" s="110"/>
      <c r="H3" s="110"/>
      <c r="I3" s="110"/>
      <c r="J3" s="110"/>
      <c r="K3" s="110"/>
      <c r="L3" s="110"/>
      <c r="M3" s="2"/>
    </row>
    <row r="4" spans="1:13" s="1" customFormat="1" ht="14.25" customHeight="1" x14ac:dyDescent="0.4">
      <c r="A4" s="19" t="s">
        <v>0</v>
      </c>
      <c r="B4" s="245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5" t="s">
        <v>38</v>
      </c>
      <c r="L4" s="25" t="s">
        <v>39</v>
      </c>
      <c r="M4" s="2"/>
    </row>
    <row r="5" spans="1:13" ht="21" customHeight="1" x14ac:dyDescent="0.4">
      <c r="A5" s="245">
        <f>座位輸入!E4</f>
        <v>1</v>
      </c>
      <c r="B5" s="5" t="str">
        <f>IFERROR(INDEX(個資!$E:$E,MATCH(A5,個資!$A:$A,0)),"")</f>
        <v>唐老鴨(男)</v>
      </c>
      <c r="C5" s="247">
        <v>1</v>
      </c>
      <c r="D5" s="247"/>
      <c r="E5" s="247"/>
      <c r="F5" s="247"/>
      <c r="G5" s="247"/>
      <c r="H5" s="247"/>
      <c r="I5" s="247"/>
      <c r="J5" s="247"/>
      <c r="K5" s="247"/>
      <c r="L5" s="247"/>
    </row>
    <row r="6" spans="1:13" ht="21" customHeight="1" x14ac:dyDescent="0.4">
      <c r="A6" s="245">
        <f>座位輸入!E5</f>
        <v>2</v>
      </c>
      <c r="B6" s="5" t="str">
        <f>IFERROR(INDEX(個資!$E:$E,MATCH(A6,個資!$A:$A,0)),"")</f>
        <v>跳跳虎(男)</v>
      </c>
      <c r="C6" s="247">
        <v>1</v>
      </c>
      <c r="D6" s="247"/>
      <c r="E6" s="247"/>
      <c r="F6" s="247"/>
      <c r="G6" s="247"/>
      <c r="H6" s="247"/>
      <c r="I6" s="247"/>
      <c r="J6" s="247"/>
      <c r="K6" s="247"/>
      <c r="L6" s="247"/>
    </row>
    <row r="7" spans="1:13" ht="21" customHeight="1" x14ac:dyDescent="0.4">
      <c r="A7" s="245">
        <f>座位輸入!E6</f>
        <v>3</v>
      </c>
      <c r="B7" s="5" t="str">
        <f>IFERROR(INDEX(個資!$E:$E,MATCH(A7,個資!$A:$A,0)),"")</f>
        <v>小熊維尼(男)</v>
      </c>
      <c r="C7" s="247">
        <v>1</v>
      </c>
      <c r="D7" s="247"/>
      <c r="E7" s="247"/>
      <c r="F7" s="247"/>
      <c r="G7" s="247"/>
      <c r="H7" s="247"/>
      <c r="I7" s="247"/>
      <c r="J7" s="247"/>
      <c r="K7" s="247"/>
      <c r="L7" s="247"/>
    </row>
    <row r="8" spans="1:13" ht="21" customHeight="1" x14ac:dyDescent="0.4">
      <c r="A8" s="245">
        <f>座位輸入!E7</f>
        <v>4</v>
      </c>
      <c r="B8" s="5" t="str">
        <f>IFERROR(INDEX(個資!$E:$E,MATCH(A8,個資!$A:$A,0)),"")</f>
        <v>米老鼠 (男)</v>
      </c>
      <c r="C8" s="247">
        <v>1</v>
      </c>
      <c r="D8" s="247"/>
      <c r="E8" s="247"/>
      <c r="F8" s="247"/>
      <c r="G8" s="247"/>
      <c r="H8" s="247"/>
      <c r="I8" s="247"/>
      <c r="J8" s="247"/>
      <c r="K8" s="247"/>
      <c r="L8" s="247"/>
    </row>
    <row r="9" spans="1:13" ht="21" customHeight="1" x14ac:dyDescent="0.4">
      <c r="A9" s="245">
        <f>座位輸入!E8</f>
        <v>5</v>
      </c>
      <c r="B9" s="5" t="str">
        <f>IFERROR(INDEX(個資!$E:$E,MATCH(A9,個資!$A:$A,0)),"")</f>
        <v>小豬(男)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</row>
    <row r="10" spans="1:13" ht="21" customHeight="1" x14ac:dyDescent="0.4">
      <c r="A10" s="245">
        <f>座位輸入!E9</f>
        <v>6</v>
      </c>
      <c r="B10" s="5" t="str">
        <f>IFERROR(INDEX(個資!$E:$E,MATCH(A10,個資!$A:$A,0)),"")</f>
        <v>白雪公主(男)</v>
      </c>
      <c r="C10" s="247"/>
      <c r="D10" s="247"/>
      <c r="E10" s="247"/>
      <c r="F10" s="247"/>
      <c r="G10" s="247"/>
      <c r="H10" s="247"/>
      <c r="I10" s="247"/>
      <c r="J10" s="247"/>
      <c r="K10" s="247"/>
      <c r="L10" s="247"/>
    </row>
    <row r="11" spans="1:13" ht="21" customHeight="1" x14ac:dyDescent="0.4">
      <c r="A11" s="245">
        <f>座位輸入!E10</f>
        <v>7</v>
      </c>
      <c r="B11" s="5" t="str">
        <f>IFERROR(INDEX(個資!$E:$E,MATCH(A11,個資!$A:$A,0)),"")</f>
        <v>灰姑娘(男)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</row>
    <row r="12" spans="1:13" ht="21" customHeight="1" x14ac:dyDescent="0.4">
      <c r="A12" s="245">
        <f>座位輸入!E11</f>
        <v>8</v>
      </c>
      <c r="B12" s="5" t="str">
        <f>IFERROR(INDEX(個資!$E:$E,MATCH(A12,個資!$A:$A,0)),"")</f>
        <v>皮諾丘(男)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</row>
    <row r="13" spans="1:13" ht="21" customHeight="1" x14ac:dyDescent="0.4">
      <c r="A13" s="245">
        <f>座位輸入!E12</f>
        <v>9</v>
      </c>
      <c r="B13" s="5" t="str">
        <f>IFERROR(INDEX(個資!$E:$E,MATCH(A13,個資!$A:$A,0)),"")</f>
        <v>小鹿斑比(男)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</row>
    <row r="14" spans="1:13" ht="21" customHeight="1" x14ac:dyDescent="0.4">
      <c r="A14" s="245">
        <f>座位輸入!E13</f>
        <v>10</v>
      </c>
      <c r="B14" s="5" t="str">
        <f>IFERROR(INDEX(個資!$E:$E,MATCH(A14,個資!$A:$A,0)),"")</f>
        <v>邦妮兔(男)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</row>
    <row r="15" spans="1:13" ht="21" customHeight="1" x14ac:dyDescent="0.4">
      <c r="A15" s="245">
        <f>座位輸入!E14</f>
        <v>11</v>
      </c>
      <c r="B15" s="5" t="str">
        <f>IFERROR(INDEX(個資!$E:$E,MATCH(A15,個資!$A:$A,0)),"")</f>
        <v>史瑞克(男)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</row>
    <row r="16" spans="1:13" ht="21" customHeight="1" x14ac:dyDescent="0.4">
      <c r="A16" s="245">
        <f>座位輸入!E15</f>
        <v>12</v>
      </c>
      <c r="B16" s="5" t="str">
        <f>IFERROR(INDEX(個資!$E:$E,MATCH(A16,個資!$A:$A,0)),"")</f>
        <v>巴斯光年(男)</v>
      </c>
      <c r="C16" s="247"/>
      <c r="D16" s="247"/>
      <c r="E16" s="247"/>
      <c r="F16" s="247"/>
      <c r="G16" s="247"/>
      <c r="H16" s="247"/>
      <c r="I16" s="247"/>
      <c r="J16" s="247"/>
      <c r="K16" s="247"/>
      <c r="L16" s="247"/>
    </row>
    <row r="17" spans="1:12" ht="21" customHeight="1" x14ac:dyDescent="0.4">
      <c r="A17" s="245">
        <f>座位輸入!E16</f>
        <v>13</v>
      </c>
      <c r="B17" s="5" t="str">
        <f>IFERROR(INDEX(個資!$E:$E,MATCH(A17,個資!$A:$A,0)),"")</f>
        <v>史迪奇(男)</v>
      </c>
      <c r="C17" s="247"/>
      <c r="D17" s="247"/>
      <c r="E17" s="247"/>
      <c r="F17" s="247"/>
      <c r="G17" s="247"/>
      <c r="H17" s="247"/>
      <c r="I17" s="247"/>
      <c r="J17" s="247"/>
      <c r="K17" s="247"/>
      <c r="L17" s="247"/>
    </row>
    <row r="18" spans="1:12" ht="21" customHeight="1" x14ac:dyDescent="0.4">
      <c r="A18" s="245">
        <f>座位輸入!E17</f>
        <v>14</v>
      </c>
      <c r="B18" s="5" t="str">
        <f>IFERROR(INDEX(個資!$E:$E,MATCH(A18,個資!$A:$A,0)),"")</f>
        <v>大眼仔(男)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</row>
    <row r="19" spans="1:12" ht="21" customHeight="1" x14ac:dyDescent="0.4">
      <c r="A19" s="245">
        <f>座位輸入!E18</f>
        <v>15</v>
      </c>
      <c r="B19" s="5" t="str">
        <f>IFERROR(INDEX(個資!$E:$E,MATCH(A19,個資!$A:$A,0)),"")</f>
        <v>毛怪(女)</v>
      </c>
      <c r="C19" s="247"/>
      <c r="D19" s="247"/>
      <c r="E19" s="247"/>
      <c r="F19" s="247"/>
      <c r="G19" s="247"/>
      <c r="H19" s="247"/>
      <c r="I19" s="247"/>
      <c r="J19" s="247"/>
      <c r="K19" s="247"/>
      <c r="L19" s="247"/>
    </row>
    <row r="20" spans="1:12" ht="21" customHeight="1" x14ac:dyDescent="0.4">
      <c r="A20" s="245">
        <f>座位輸入!E19</f>
        <v>16</v>
      </c>
      <c r="B20" s="5" t="str">
        <f>IFERROR(INDEX(個資!$E:$E,MATCH(A20,個資!$A:$A,0)),"")</f>
        <v>尼莫(女)</v>
      </c>
      <c r="C20" s="247"/>
      <c r="D20" s="247"/>
      <c r="E20" s="247"/>
      <c r="F20" s="247"/>
      <c r="G20" s="247"/>
      <c r="H20" s="247"/>
      <c r="I20" s="247"/>
      <c r="J20" s="247"/>
      <c r="K20" s="247"/>
      <c r="L20" s="247"/>
    </row>
    <row r="21" spans="1:12" ht="21" customHeight="1" x14ac:dyDescent="0.4">
      <c r="A21" s="245">
        <f>座位輸入!E20</f>
        <v>17</v>
      </c>
      <c r="B21" s="5" t="str">
        <f>IFERROR(INDEX(個資!$E:$E,MATCH(A21,個資!$A:$A,0)),"")</f>
        <v>愛麗兒(女)</v>
      </c>
      <c r="C21" s="247"/>
      <c r="D21" s="247"/>
      <c r="E21" s="247"/>
      <c r="F21" s="247"/>
      <c r="G21" s="247"/>
      <c r="H21" s="247"/>
      <c r="I21" s="247"/>
      <c r="J21" s="247"/>
      <c r="K21" s="247"/>
      <c r="L21" s="247"/>
    </row>
    <row r="22" spans="1:12" ht="21" customHeight="1" x14ac:dyDescent="0.4">
      <c r="A22" s="245">
        <f>座位輸入!E21</f>
        <v>18</v>
      </c>
      <c r="B22" s="5" t="str">
        <f>IFERROR(INDEX(個資!$E:$E,MATCH(A22,個資!$A:$A,0)),"")</f>
        <v>小比目魚(女)</v>
      </c>
      <c r="C22" s="247"/>
      <c r="D22" s="247"/>
      <c r="E22" s="247"/>
      <c r="F22" s="247"/>
      <c r="G22" s="247"/>
      <c r="H22" s="247"/>
      <c r="I22" s="247"/>
      <c r="J22" s="247"/>
      <c r="K22" s="247"/>
      <c r="L22" s="247"/>
    </row>
    <row r="23" spans="1:12" ht="21" customHeight="1" x14ac:dyDescent="0.4">
      <c r="A23" s="245">
        <f>座位輸入!E22</f>
        <v>19</v>
      </c>
      <c r="B23" s="5" t="str">
        <f>IFERROR(INDEX(個資!$E:$E,MATCH(A23,個資!$A:$A,0)),"")</f>
        <v>高飛(女)</v>
      </c>
      <c r="C23" s="247"/>
      <c r="D23" s="247"/>
      <c r="E23" s="247"/>
      <c r="F23" s="247"/>
      <c r="G23" s="247"/>
      <c r="H23" s="247"/>
      <c r="I23" s="247"/>
      <c r="J23" s="247"/>
      <c r="K23" s="247"/>
      <c r="L23" s="247"/>
    </row>
    <row r="24" spans="1:12" ht="21" customHeight="1" x14ac:dyDescent="0.4">
      <c r="A24" s="245">
        <f>座位輸入!E23</f>
        <v>20</v>
      </c>
      <c r="B24" s="5" t="str">
        <f>IFERROR(INDEX(個資!$E:$E,MATCH(A24,個資!$A:$A,0)),"")</f>
        <v>布魯托(女)</v>
      </c>
      <c r="C24" s="247"/>
      <c r="D24" s="247"/>
      <c r="E24" s="247"/>
      <c r="F24" s="247"/>
      <c r="G24" s="247"/>
      <c r="H24" s="247"/>
      <c r="I24" s="247"/>
      <c r="J24" s="247"/>
      <c r="K24" s="247"/>
      <c r="L24" s="247"/>
    </row>
    <row r="25" spans="1:12" ht="21" customHeight="1" x14ac:dyDescent="0.4">
      <c r="A25" s="245">
        <f>座位輸入!E24</f>
        <v>21</v>
      </c>
      <c r="B25" s="5" t="str">
        <f>IFERROR(INDEX(個資!$E:$E,MATCH(A25,個資!$A:$A,0)),"")</f>
        <v>彭彭(女)</v>
      </c>
      <c r="C25" s="247"/>
      <c r="D25" s="247"/>
      <c r="E25" s="247"/>
      <c r="F25" s="247"/>
      <c r="G25" s="247"/>
      <c r="H25" s="247"/>
      <c r="I25" s="247"/>
      <c r="J25" s="247"/>
      <c r="K25" s="247"/>
      <c r="L25" s="247"/>
    </row>
    <row r="26" spans="1:12" ht="21" customHeight="1" x14ac:dyDescent="0.4">
      <c r="A26" s="245">
        <f>座位輸入!E25</f>
        <v>22</v>
      </c>
      <c r="B26" s="5" t="str">
        <f>IFERROR(INDEX(個資!$E:$E,MATCH(A26,個資!$A:$A,0)),"")</f>
        <v>丁滿(女)</v>
      </c>
      <c r="C26" s="247"/>
      <c r="D26" s="247"/>
      <c r="E26" s="247"/>
      <c r="F26" s="247"/>
      <c r="G26" s="247"/>
      <c r="H26" s="247"/>
      <c r="I26" s="247"/>
      <c r="J26" s="247"/>
      <c r="K26" s="247"/>
      <c r="L26" s="247"/>
    </row>
    <row r="27" spans="1:12" ht="21" customHeight="1" x14ac:dyDescent="0.4">
      <c r="A27" s="245">
        <f>座位輸入!E26</f>
        <v>23</v>
      </c>
      <c r="B27" s="5" t="str">
        <f>IFERROR(INDEX(個資!$E:$E,MATCH(A27,個資!$A:$A,0)),"")</f>
        <v>辛巴(女)</v>
      </c>
      <c r="C27" s="247"/>
      <c r="D27" s="247"/>
      <c r="E27" s="247"/>
      <c r="F27" s="247"/>
      <c r="G27" s="247"/>
      <c r="H27" s="247"/>
      <c r="I27" s="247"/>
      <c r="J27" s="247"/>
      <c r="K27" s="247"/>
      <c r="L27" s="247"/>
    </row>
    <row r="28" spans="1:12" ht="21" customHeight="1" x14ac:dyDescent="0.4">
      <c r="A28" s="245">
        <f>座位輸入!E27</f>
        <v>24</v>
      </c>
      <c r="B28" s="5" t="str">
        <f>IFERROR(INDEX(個資!$E:$E,MATCH(A28,個資!$A:$A,0)),"")</f>
        <v>艾莉絲(女)</v>
      </c>
      <c r="C28" s="247"/>
      <c r="D28" s="247"/>
      <c r="E28" s="247"/>
      <c r="F28" s="247"/>
      <c r="G28" s="247"/>
      <c r="H28" s="247"/>
      <c r="I28" s="247"/>
      <c r="J28" s="247"/>
      <c r="K28" s="247"/>
      <c r="L28" s="247"/>
    </row>
    <row r="29" spans="1:12" ht="21" customHeight="1" x14ac:dyDescent="0.4">
      <c r="A29" s="245">
        <f>座位輸入!E28</f>
        <v>25</v>
      </c>
      <c r="B29" s="5" t="str">
        <f>IFERROR(INDEX(個資!$E:$E,MATCH(A29,個資!$A:$A,0)),"")</f>
        <v>泰山(女)</v>
      </c>
      <c r="C29" s="247"/>
      <c r="D29" s="247"/>
      <c r="E29" s="247"/>
      <c r="F29" s="247"/>
      <c r="G29" s="247"/>
      <c r="H29" s="247"/>
      <c r="I29" s="247"/>
      <c r="J29" s="247"/>
      <c r="K29" s="247"/>
      <c r="L29" s="247"/>
    </row>
    <row r="30" spans="1:12" ht="21" customHeight="1" x14ac:dyDescent="0.4">
      <c r="A30" s="245">
        <f>座位輸入!E29</f>
        <v>26</v>
      </c>
      <c r="B30" s="5" t="str">
        <f>IFERROR(INDEX(個資!$E:$E,MATCH(A30,個資!$A:$A,0)),"")</f>
        <v>小飛象(女)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</row>
    <row r="31" spans="1:12" ht="21" customHeight="1" x14ac:dyDescent="0.4">
      <c r="A31" s="245">
        <f>座位輸入!E30</f>
        <v>27</v>
      </c>
      <c r="B31" s="5" t="str">
        <f>IFERROR(INDEX(個資!$E:$E,MATCH(A31,個資!$A:$A,0)),"")</f>
        <v>小飛俠(女)</v>
      </c>
      <c r="C31" s="247"/>
      <c r="D31" s="247"/>
      <c r="E31" s="247"/>
      <c r="F31" s="247"/>
      <c r="G31" s="247"/>
      <c r="H31" s="247"/>
      <c r="I31" s="247"/>
      <c r="J31" s="247"/>
      <c r="K31" s="247"/>
      <c r="L31" s="247"/>
    </row>
    <row r="32" spans="1:12" ht="21" customHeight="1" x14ac:dyDescent="0.4">
      <c r="A32" s="245">
        <f>座位輸入!E31</f>
        <v>28</v>
      </c>
      <c r="B32" s="5" t="str">
        <f>IFERROR(INDEX(個資!$E:$E,MATCH(A32,個資!$A:$A,0)),"")</f>
        <v>茉莉(女)</v>
      </c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  <row r="33" spans="1:13" ht="21" customHeight="1" x14ac:dyDescent="0.4">
      <c r="A33" s="245">
        <f>座位輸入!E32</f>
        <v>29</v>
      </c>
      <c r="B33" s="5" t="str">
        <f>IFERROR(INDEX(個資!$E:$E,MATCH(A33,個資!$A:$A,0)),"")</f>
        <v>阿布(女)</v>
      </c>
      <c r="C33" s="247"/>
      <c r="D33" s="247"/>
      <c r="E33" s="247"/>
      <c r="F33" s="247"/>
      <c r="G33" s="247"/>
      <c r="H33" s="247"/>
      <c r="I33" s="247"/>
      <c r="J33" s="247"/>
      <c r="K33" s="247"/>
      <c r="L33" s="247"/>
    </row>
    <row r="34" spans="1:13" ht="21" customHeight="1" x14ac:dyDescent="0.4">
      <c r="A34" s="245">
        <f>座位輸入!E33</f>
        <v>30</v>
      </c>
      <c r="B34" s="5" t="str">
        <f>IFERROR(INDEX(個資!$E:$E,MATCH(A34,個資!$A:$A,0)),"")</f>
        <v>阿拉丁(女)</v>
      </c>
      <c r="C34" s="247"/>
      <c r="D34" s="247"/>
      <c r="E34" s="247"/>
      <c r="F34" s="247"/>
      <c r="G34" s="247"/>
      <c r="H34" s="247"/>
      <c r="I34" s="247"/>
      <c r="J34" s="247"/>
      <c r="K34" s="247"/>
      <c r="L34" s="247"/>
    </row>
    <row r="35" spans="1:13" ht="20.149999999999999" customHeight="1" x14ac:dyDescent="0.4">
      <c r="B35" s="245" t="s">
        <v>582</v>
      </c>
      <c r="C35" s="248">
        <f>SUM(C5:C34)</f>
        <v>4</v>
      </c>
      <c r="D35" s="248"/>
      <c r="E35" s="248"/>
      <c r="F35" s="248"/>
      <c r="G35" s="248"/>
      <c r="H35" s="248"/>
      <c r="I35" s="248"/>
      <c r="J35" s="248"/>
      <c r="K35" s="248"/>
      <c r="L35" s="248"/>
    </row>
    <row r="36" spans="1:13" s="1" customFormat="1" ht="63.75" customHeight="1" x14ac:dyDescent="0.4">
      <c r="B36" s="250" t="s">
        <v>29</v>
      </c>
      <c r="C36" s="246" t="str">
        <f>C3</f>
        <v>收費150元</v>
      </c>
      <c r="D36" s="246">
        <f t="shared" ref="D36:L36" si="0">D3</f>
        <v>0</v>
      </c>
      <c r="E36" s="246">
        <f t="shared" si="0"/>
        <v>0</v>
      </c>
      <c r="F36" s="246">
        <f t="shared" si="0"/>
        <v>0</v>
      </c>
      <c r="G36" s="246">
        <f t="shared" si="0"/>
        <v>0</v>
      </c>
      <c r="H36" s="246">
        <f t="shared" si="0"/>
        <v>0</v>
      </c>
      <c r="I36" s="246">
        <f t="shared" si="0"/>
        <v>0</v>
      </c>
      <c r="J36" s="246">
        <f t="shared" si="0"/>
        <v>0</v>
      </c>
      <c r="K36" s="246">
        <f t="shared" si="0"/>
        <v>0</v>
      </c>
      <c r="L36" s="246">
        <f t="shared" si="0"/>
        <v>0</v>
      </c>
      <c r="M36" s="2"/>
    </row>
  </sheetData>
  <phoneticPr fontId="1" type="noConversion"/>
  <pageMargins left="0.39370078740157483" right="0.39370078740157483" top="0.39370078740157483" bottom="0.39370078740157483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tabColor rgb="FFFF0000"/>
  </sheetPr>
  <dimension ref="A1:M3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11" sqref="Q11"/>
    </sheetView>
  </sheetViews>
  <sheetFormatPr defaultColWidth="9" defaultRowHeight="17" x14ac:dyDescent="0.4"/>
  <cols>
    <col min="1" max="1" width="7" style="7" customWidth="1"/>
    <col min="2" max="2" width="9" style="7" customWidth="1"/>
    <col min="3" max="12" width="7.6328125" style="6" customWidth="1"/>
    <col min="13" max="16384" width="9" style="6"/>
  </cols>
  <sheetData>
    <row r="1" spans="1:13" s="8" customFormat="1" ht="14.25" customHeight="1" x14ac:dyDescent="0.4">
      <c r="A1" s="42" t="str">
        <f>個資!F1&amp;"學年"</f>
        <v>109-1學年</v>
      </c>
      <c r="C1" s="109" t="str">
        <f>個資!C6&amp;"班  "&amp;個資!F4 &amp;個資!A4</f>
        <v>101班  迪士尼導師</v>
      </c>
      <c r="F1" s="43"/>
      <c r="H1" s="43"/>
      <c r="I1" s="83"/>
      <c r="L1" s="43"/>
      <c r="M1" s="43"/>
    </row>
    <row r="2" spans="1:13" s="1" customFormat="1" ht="16" customHeight="1" x14ac:dyDescent="0.4">
      <c r="B2" s="4" t="s">
        <v>28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2"/>
    </row>
    <row r="3" spans="1:13" s="1" customFormat="1" ht="63.75" customHeight="1" x14ac:dyDescent="0.4">
      <c r="B3" s="4" t="s">
        <v>29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2"/>
    </row>
    <row r="4" spans="1:13" s="1" customFormat="1" ht="14.25" customHeight="1" x14ac:dyDescent="0.4">
      <c r="A4" s="19" t="s">
        <v>0</v>
      </c>
      <c r="B4" s="3" t="s">
        <v>139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2"/>
    </row>
    <row r="5" spans="1:13" ht="21" customHeight="1" x14ac:dyDescent="0.4">
      <c r="A5" s="3">
        <f>座位輸入!E4</f>
        <v>1</v>
      </c>
      <c r="B5" s="5" t="str">
        <f>IFERROR(INDEX(個資!$E:$E,MATCH(A5,個資!$A:$A,0)),"")</f>
        <v>唐老鴨(男)</v>
      </c>
      <c r="C5" s="20" t="str">
        <f>A5&amp;B5</f>
        <v>1唐老鴨(男)</v>
      </c>
      <c r="D5" s="20" t="str">
        <f>A5&amp;B5</f>
        <v>1唐老鴨(男)</v>
      </c>
      <c r="E5" s="21" t="str">
        <f>A5&amp;B5</f>
        <v>1唐老鴨(男)</v>
      </c>
      <c r="F5" s="21" t="str">
        <f>A5&amp;B5</f>
        <v>1唐老鴨(男)</v>
      </c>
      <c r="G5" s="21" t="str">
        <f>A5&amp;B5</f>
        <v>1唐老鴨(男)</v>
      </c>
      <c r="H5" s="21" t="str">
        <f>A5&amp;B5</f>
        <v>1唐老鴨(男)</v>
      </c>
      <c r="I5" s="21" t="str">
        <f>A5&amp;B5</f>
        <v>1唐老鴨(男)</v>
      </c>
      <c r="J5" s="21" t="str">
        <f>A5&amp;B5</f>
        <v>1唐老鴨(男)</v>
      </c>
      <c r="K5" s="21" t="str">
        <f>A5&amp;B5</f>
        <v>1唐老鴨(男)</v>
      </c>
      <c r="L5" s="21" t="str">
        <f>A5&amp;B5</f>
        <v>1唐老鴨(男)</v>
      </c>
    </row>
    <row r="6" spans="1:13" ht="21" customHeight="1" x14ac:dyDescent="0.4">
      <c r="A6" s="3">
        <f>座位輸入!E5</f>
        <v>2</v>
      </c>
      <c r="B6" s="5" t="str">
        <f>IFERROR(INDEX(個資!$E:$E,MATCH(A6,個資!$A:$A,0)),"")</f>
        <v>跳跳虎(男)</v>
      </c>
      <c r="C6" s="20" t="str">
        <f t="shared" ref="C6:C34" si="0">A6&amp;B6</f>
        <v>2跳跳虎(男)</v>
      </c>
      <c r="D6" s="20" t="str">
        <f t="shared" ref="D6:D34" si="1">A6&amp;B6</f>
        <v>2跳跳虎(男)</v>
      </c>
      <c r="E6" s="21" t="str">
        <f t="shared" ref="E6:E34" si="2">A6&amp;B6</f>
        <v>2跳跳虎(男)</v>
      </c>
      <c r="F6" s="21" t="str">
        <f t="shared" ref="F6:F34" si="3">A6&amp;B6</f>
        <v>2跳跳虎(男)</v>
      </c>
      <c r="G6" s="21" t="str">
        <f t="shared" ref="G6:G34" si="4">A6&amp;B6</f>
        <v>2跳跳虎(男)</v>
      </c>
      <c r="H6" s="21" t="str">
        <f t="shared" ref="H6:H34" si="5">A6&amp;B6</f>
        <v>2跳跳虎(男)</v>
      </c>
      <c r="I6" s="21" t="str">
        <f t="shared" ref="I6:I34" si="6">A6&amp;B6</f>
        <v>2跳跳虎(男)</v>
      </c>
      <c r="J6" s="21" t="str">
        <f t="shared" ref="J6:J34" si="7">A6&amp;B6</f>
        <v>2跳跳虎(男)</v>
      </c>
      <c r="K6" s="21" t="str">
        <f t="shared" ref="K6:K34" si="8">A6&amp;B6</f>
        <v>2跳跳虎(男)</v>
      </c>
      <c r="L6" s="21" t="str">
        <f t="shared" ref="L6:L34" si="9">A6&amp;B6</f>
        <v>2跳跳虎(男)</v>
      </c>
    </row>
    <row r="7" spans="1:13" ht="21" customHeight="1" x14ac:dyDescent="0.4">
      <c r="A7" s="3">
        <f>座位輸入!E6</f>
        <v>3</v>
      </c>
      <c r="B7" s="5" t="str">
        <f>IFERROR(INDEX(個資!$E:$E,MATCH(A7,個資!$A:$A,0)),"")</f>
        <v>小熊維尼(男)</v>
      </c>
      <c r="C7" s="20" t="str">
        <f t="shared" si="0"/>
        <v>3小熊維尼(男)</v>
      </c>
      <c r="D7" s="20" t="str">
        <f t="shared" si="1"/>
        <v>3小熊維尼(男)</v>
      </c>
      <c r="E7" s="21" t="str">
        <f t="shared" si="2"/>
        <v>3小熊維尼(男)</v>
      </c>
      <c r="F7" s="21" t="str">
        <f t="shared" si="3"/>
        <v>3小熊維尼(男)</v>
      </c>
      <c r="G7" s="21" t="str">
        <f t="shared" si="4"/>
        <v>3小熊維尼(男)</v>
      </c>
      <c r="H7" s="21" t="str">
        <f t="shared" si="5"/>
        <v>3小熊維尼(男)</v>
      </c>
      <c r="I7" s="21" t="str">
        <f t="shared" si="6"/>
        <v>3小熊維尼(男)</v>
      </c>
      <c r="J7" s="21" t="str">
        <f t="shared" si="7"/>
        <v>3小熊維尼(男)</v>
      </c>
      <c r="K7" s="21" t="str">
        <f t="shared" si="8"/>
        <v>3小熊維尼(男)</v>
      </c>
      <c r="L7" s="21" t="str">
        <f t="shared" si="9"/>
        <v>3小熊維尼(男)</v>
      </c>
    </row>
    <row r="8" spans="1:13" ht="21" customHeight="1" x14ac:dyDescent="0.4">
      <c r="A8" s="3">
        <f>座位輸入!E7</f>
        <v>4</v>
      </c>
      <c r="B8" s="5" t="str">
        <f>IFERROR(INDEX(個資!$E:$E,MATCH(A8,個資!$A:$A,0)),"")</f>
        <v>米老鼠 (男)</v>
      </c>
      <c r="C8" s="20" t="str">
        <f t="shared" si="0"/>
        <v>4米老鼠 (男)</v>
      </c>
      <c r="D8" s="20" t="str">
        <f t="shared" si="1"/>
        <v>4米老鼠 (男)</v>
      </c>
      <c r="E8" s="21" t="str">
        <f t="shared" si="2"/>
        <v>4米老鼠 (男)</v>
      </c>
      <c r="F8" s="21" t="str">
        <f t="shared" si="3"/>
        <v>4米老鼠 (男)</v>
      </c>
      <c r="G8" s="21" t="str">
        <f t="shared" si="4"/>
        <v>4米老鼠 (男)</v>
      </c>
      <c r="H8" s="21" t="str">
        <f t="shared" si="5"/>
        <v>4米老鼠 (男)</v>
      </c>
      <c r="I8" s="21" t="str">
        <f t="shared" si="6"/>
        <v>4米老鼠 (男)</v>
      </c>
      <c r="J8" s="21" t="str">
        <f t="shared" si="7"/>
        <v>4米老鼠 (男)</v>
      </c>
      <c r="K8" s="21" t="str">
        <f t="shared" si="8"/>
        <v>4米老鼠 (男)</v>
      </c>
      <c r="L8" s="21" t="str">
        <f t="shared" si="9"/>
        <v>4米老鼠 (男)</v>
      </c>
    </row>
    <row r="9" spans="1:13" ht="21" customHeight="1" x14ac:dyDescent="0.4">
      <c r="A9" s="3">
        <f>座位輸入!E8</f>
        <v>5</v>
      </c>
      <c r="B9" s="5" t="str">
        <f>IFERROR(INDEX(個資!$E:$E,MATCH(A9,個資!$A:$A,0)),"")</f>
        <v>小豬(男)</v>
      </c>
      <c r="C9" s="20" t="str">
        <f t="shared" si="0"/>
        <v>5小豬(男)</v>
      </c>
      <c r="D9" s="20" t="str">
        <f t="shared" si="1"/>
        <v>5小豬(男)</v>
      </c>
      <c r="E9" s="21" t="str">
        <f t="shared" si="2"/>
        <v>5小豬(男)</v>
      </c>
      <c r="F9" s="21" t="str">
        <f t="shared" si="3"/>
        <v>5小豬(男)</v>
      </c>
      <c r="G9" s="21" t="str">
        <f t="shared" si="4"/>
        <v>5小豬(男)</v>
      </c>
      <c r="H9" s="21" t="str">
        <f t="shared" si="5"/>
        <v>5小豬(男)</v>
      </c>
      <c r="I9" s="21" t="str">
        <f t="shared" si="6"/>
        <v>5小豬(男)</v>
      </c>
      <c r="J9" s="21" t="str">
        <f t="shared" si="7"/>
        <v>5小豬(男)</v>
      </c>
      <c r="K9" s="21" t="str">
        <f t="shared" si="8"/>
        <v>5小豬(男)</v>
      </c>
      <c r="L9" s="21" t="str">
        <f t="shared" si="9"/>
        <v>5小豬(男)</v>
      </c>
    </row>
    <row r="10" spans="1:13" ht="21" customHeight="1" x14ac:dyDescent="0.4">
      <c r="A10" s="3">
        <f>座位輸入!E9</f>
        <v>6</v>
      </c>
      <c r="B10" s="5" t="str">
        <f>IFERROR(INDEX(個資!$E:$E,MATCH(A10,個資!$A:$A,0)),"")</f>
        <v>白雪公主(男)</v>
      </c>
      <c r="C10" s="20" t="str">
        <f t="shared" si="0"/>
        <v>6白雪公主(男)</v>
      </c>
      <c r="D10" s="20" t="str">
        <f t="shared" si="1"/>
        <v>6白雪公主(男)</v>
      </c>
      <c r="E10" s="21" t="str">
        <f t="shared" si="2"/>
        <v>6白雪公主(男)</v>
      </c>
      <c r="F10" s="21" t="str">
        <f t="shared" si="3"/>
        <v>6白雪公主(男)</v>
      </c>
      <c r="G10" s="21" t="str">
        <f t="shared" si="4"/>
        <v>6白雪公主(男)</v>
      </c>
      <c r="H10" s="21" t="str">
        <f t="shared" si="5"/>
        <v>6白雪公主(男)</v>
      </c>
      <c r="I10" s="21" t="str">
        <f t="shared" si="6"/>
        <v>6白雪公主(男)</v>
      </c>
      <c r="J10" s="21" t="str">
        <f t="shared" si="7"/>
        <v>6白雪公主(男)</v>
      </c>
      <c r="K10" s="21" t="str">
        <f t="shared" si="8"/>
        <v>6白雪公主(男)</v>
      </c>
      <c r="L10" s="21" t="str">
        <f t="shared" si="9"/>
        <v>6白雪公主(男)</v>
      </c>
    </row>
    <row r="11" spans="1:13" ht="21" customHeight="1" x14ac:dyDescent="0.4">
      <c r="A11" s="3">
        <f>座位輸入!E10</f>
        <v>7</v>
      </c>
      <c r="B11" s="5" t="str">
        <f>IFERROR(INDEX(個資!$E:$E,MATCH(A11,個資!$A:$A,0)),"")</f>
        <v>灰姑娘(男)</v>
      </c>
      <c r="C11" s="20" t="str">
        <f t="shared" si="0"/>
        <v>7灰姑娘(男)</v>
      </c>
      <c r="D11" s="20" t="str">
        <f t="shared" si="1"/>
        <v>7灰姑娘(男)</v>
      </c>
      <c r="E11" s="21" t="str">
        <f t="shared" si="2"/>
        <v>7灰姑娘(男)</v>
      </c>
      <c r="F11" s="21" t="str">
        <f t="shared" si="3"/>
        <v>7灰姑娘(男)</v>
      </c>
      <c r="G11" s="21" t="str">
        <f t="shared" si="4"/>
        <v>7灰姑娘(男)</v>
      </c>
      <c r="H11" s="21" t="str">
        <f t="shared" si="5"/>
        <v>7灰姑娘(男)</v>
      </c>
      <c r="I11" s="21" t="str">
        <f t="shared" si="6"/>
        <v>7灰姑娘(男)</v>
      </c>
      <c r="J11" s="21" t="str">
        <f t="shared" si="7"/>
        <v>7灰姑娘(男)</v>
      </c>
      <c r="K11" s="21" t="str">
        <f t="shared" si="8"/>
        <v>7灰姑娘(男)</v>
      </c>
      <c r="L11" s="21" t="str">
        <f t="shared" si="9"/>
        <v>7灰姑娘(男)</v>
      </c>
    </row>
    <row r="12" spans="1:13" ht="21" customHeight="1" x14ac:dyDescent="0.4">
      <c r="A12" s="3">
        <f>座位輸入!E11</f>
        <v>8</v>
      </c>
      <c r="B12" s="5" t="str">
        <f>IFERROR(INDEX(個資!$E:$E,MATCH(A12,個資!$A:$A,0)),"")</f>
        <v>皮諾丘(男)</v>
      </c>
      <c r="C12" s="20" t="str">
        <f t="shared" si="0"/>
        <v>8皮諾丘(男)</v>
      </c>
      <c r="D12" s="20" t="str">
        <f t="shared" si="1"/>
        <v>8皮諾丘(男)</v>
      </c>
      <c r="E12" s="21" t="str">
        <f t="shared" si="2"/>
        <v>8皮諾丘(男)</v>
      </c>
      <c r="F12" s="21" t="str">
        <f t="shared" si="3"/>
        <v>8皮諾丘(男)</v>
      </c>
      <c r="G12" s="21" t="str">
        <f t="shared" si="4"/>
        <v>8皮諾丘(男)</v>
      </c>
      <c r="H12" s="21" t="str">
        <f t="shared" si="5"/>
        <v>8皮諾丘(男)</v>
      </c>
      <c r="I12" s="21" t="str">
        <f t="shared" si="6"/>
        <v>8皮諾丘(男)</v>
      </c>
      <c r="J12" s="21" t="str">
        <f t="shared" si="7"/>
        <v>8皮諾丘(男)</v>
      </c>
      <c r="K12" s="21" t="str">
        <f t="shared" si="8"/>
        <v>8皮諾丘(男)</v>
      </c>
      <c r="L12" s="21" t="str">
        <f t="shared" si="9"/>
        <v>8皮諾丘(男)</v>
      </c>
    </row>
    <row r="13" spans="1:13" ht="21" customHeight="1" x14ac:dyDescent="0.4">
      <c r="A13" s="3">
        <f>座位輸入!E12</f>
        <v>9</v>
      </c>
      <c r="B13" s="5" t="str">
        <f>IFERROR(INDEX(個資!$E:$E,MATCH(A13,個資!$A:$A,0)),"")</f>
        <v>小鹿斑比(男)</v>
      </c>
      <c r="C13" s="20" t="str">
        <f t="shared" si="0"/>
        <v>9小鹿斑比(男)</v>
      </c>
      <c r="D13" s="20" t="str">
        <f t="shared" si="1"/>
        <v>9小鹿斑比(男)</v>
      </c>
      <c r="E13" s="21" t="str">
        <f t="shared" si="2"/>
        <v>9小鹿斑比(男)</v>
      </c>
      <c r="F13" s="21" t="str">
        <f t="shared" si="3"/>
        <v>9小鹿斑比(男)</v>
      </c>
      <c r="G13" s="21" t="str">
        <f t="shared" si="4"/>
        <v>9小鹿斑比(男)</v>
      </c>
      <c r="H13" s="21" t="str">
        <f t="shared" si="5"/>
        <v>9小鹿斑比(男)</v>
      </c>
      <c r="I13" s="21" t="str">
        <f t="shared" si="6"/>
        <v>9小鹿斑比(男)</v>
      </c>
      <c r="J13" s="21" t="str">
        <f t="shared" si="7"/>
        <v>9小鹿斑比(男)</v>
      </c>
      <c r="K13" s="21" t="str">
        <f t="shared" si="8"/>
        <v>9小鹿斑比(男)</v>
      </c>
      <c r="L13" s="21" t="str">
        <f t="shared" si="9"/>
        <v>9小鹿斑比(男)</v>
      </c>
    </row>
    <row r="14" spans="1:13" ht="21" customHeight="1" x14ac:dyDescent="0.4">
      <c r="A14" s="3">
        <f>座位輸入!E13</f>
        <v>10</v>
      </c>
      <c r="B14" s="5" t="str">
        <f>IFERROR(INDEX(個資!$E:$E,MATCH(A14,個資!$A:$A,0)),"")</f>
        <v>邦妮兔(男)</v>
      </c>
      <c r="C14" s="20" t="str">
        <f t="shared" si="0"/>
        <v>10邦妮兔(男)</v>
      </c>
      <c r="D14" s="20" t="str">
        <f t="shared" si="1"/>
        <v>10邦妮兔(男)</v>
      </c>
      <c r="E14" s="21" t="str">
        <f t="shared" si="2"/>
        <v>10邦妮兔(男)</v>
      </c>
      <c r="F14" s="21" t="str">
        <f t="shared" si="3"/>
        <v>10邦妮兔(男)</v>
      </c>
      <c r="G14" s="21" t="str">
        <f t="shared" si="4"/>
        <v>10邦妮兔(男)</v>
      </c>
      <c r="H14" s="21" t="str">
        <f t="shared" si="5"/>
        <v>10邦妮兔(男)</v>
      </c>
      <c r="I14" s="21" t="str">
        <f t="shared" si="6"/>
        <v>10邦妮兔(男)</v>
      </c>
      <c r="J14" s="21" t="str">
        <f t="shared" si="7"/>
        <v>10邦妮兔(男)</v>
      </c>
      <c r="K14" s="21" t="str">
        <f t="shared" si="8"/>
        <v>10邦妮兔(男)</v>
      </c>
      <c r="L14" s="21" t="str">
        <f t="shared" si="9"/>
        <v>10邦妮兔(男)</v>
      </c>
    </row>
    <row r="15" spans="1:13" ht="21" customHeight="1" x14ac:dyDescent="0.4">
      <c r="A15" s="3">
        <f>座位輸入!E14</f>
        <v>11</v>
      </c>
      <c r="B15" s="5" t="str">
        <f>IFERROR(INDEX(個資!$E:$E,MATCH(A15,個資!$A:$A,0)),"")</f>
        <v>史瑞克(男)</v>
      </c>
      <c r="C15" s="20" t="str">
        <f t="shared" si="0"/>
        <v>11史瑞克(男)</v>
      </c>
      <c r="D15" s="20" t="str">
        <f t="shared" si="1"/>
        <v>11史瑞克(男)</v>
      </c>
      <c r="E15" s="21" t="str">
        <f t="shared" si="2"/>
        <v>11史瑞克(男)</v>
      </c>
      <c r="F15" s="21" t="str">
        <f t="shared" si="3"/>
        <v>11史瑞克(男)</v>
      </c>
      <c r="G15" s="21" t="str">
        <f t="shared" si="4"/>
        <v>11史瑞克(男)</v>
      </c>
      <c r="H15" s="21" t="str">
        <f t="shared" si="5"/>
        <v>11史瑞克(男)</v>
      </c>
      <c r="I15" s="21" t="str">
        <f t="shared" si="6"/>
        <v>11史瑞克(男)</v>
      </c>
      <c r="J15" s="21" t="str">
        <f t="shared" si="7"/>
        <v>11史瑞克(男)</v>
      </c>
      <c r="K15" s="21" t="str">
        <f t="shared" si="8"/>
        <v>11史瑞克(男)</v>
      </c>
      <c r="L15" s="21" t="str">
        <f t="shared" si="9"/>
        <v>11史瑞克(男)</v>
      </c>
    </row>
    <row r="16" spans="1:13" ht="21" customHeight="1" x14ac:dyDescent="0.4">
      <c r="A16" s="3">
        <f>座位輸入!E15</f>
        <v>12</v>
      </c>
      <c r="B16" s="5" t="str">
        <f>IFERROR(INDEX(個資!$E:$E,MATCH(A16,個資!$A:$A,0)),"")</f>
        <v>巴斯光年(男)</v>
      </c>
      <c r="C16" s="20" t="str">
        <f t="shared" si="0"/>
        <v>12巴斯光年(男)</v>
      </c>
      <c r="D16" s="20" t="str">
        <f t="shared" si="1"/>
        <v>12巴斯光年(男)</v>
      </c>
      <c r="E16" s="21" t="str">
        <f t="shared" si="2"/>
        <v>12巴斯光年(男)</v>
      </c>
      <c r="F16" s="21" t="str">
        <f t="shared" si="3"/>
        <v>12巴斯光年(男)</v>
      </c>
      <c r="G16" s="21" t="str">
        <f t="shared" si="4"/>
        <v>12巴斯光年(男)</v>
      </c>
      <c r="H16" s="21" t="str">
        <f t="shared" si="5"/>
        <v>12巴斯光年(男)</v>
      </c>
      <c r="I16" s="21" t="str">
        <f t="shared" si="6"/>
        <v>12巴斯光年(男)</v>
      </c>
      <c r="J16" s="21" t="str">
        <f t="shared" si="7"/>
        <v>12巴斯光年(男)</v>
      </c>
      <c r="K16" s="21" t="str">
        <f t="shared" si="8"/>
        <v>12巴斯光年(男)</v>
      </c>
      <c r="L16" s="21" t="str">
        <f t="shared" si="9"/>
        <v>12巴斯光年(男)</v>
      </c>
    </row>
    <row r="17" spans="1:12" ht="21" customHeight="1" x14ac:dyDescent="0.4">
      <c r="A17" s="3">
        <f>座位輸入!E16</f>
        <v>13</v>
      </c>
      <c r="B17" s="5" t="str">
        <f>IFERROR(INDEX(個資!$E:$E,MATCH(A17,個資!$A:$A,0)),"")</f>
        <v>史迪奇(男)</v>
      </c>
      <c r="C17" s="20" t="str">
        <f t="shared" si="0"/>
        <v>13史迪奇(男)</v>
      </c>
      <c r="D17" s="20" t="str">
        <f t="shared" si="1"/>
        <v>13史迪奇(男)</v>
      </c>
      <c r="E17" s="21" t="str">
        <f t="shared" si="2"/>
        <v>13史迪奇(男)</v>
      </c>
      <c r="F17" s="21" t="str">
        <f t="shared" si="3"/>
        <v>13史迪奇(男)</v>
      </c>
      <c r="G17" s="21" t="str">
        <f t="shared" si="4"/>
        <v>13史迪奇(男)</v>
      </c>
      <c r="H17" s="21" t="str">
        <f t="shared" si="5"/>
        <v>13史迪奇(男)</v>
      </c>
      <c r="I17" s="21" t="str">
        <f t="shared" si="6"/>
        <v>13史迪奇(男)</v>
      </c>
      <c r="J17" s="21" t="str">
        <f t="shared" si="7"/>
        <v>13史迪奇(男)</v>
      </c>
      <c r="K17" s="21" t="str">
        <f t="shared" si="8"/>
        <v>13史迪奇(男)</v>
      </c>
      <c r="L17" s="21" t="str">
        <f t="shared" si="9"/>
        <v>13史迪奇(男)</v>
      </c>
    </row>
    <row r="18" spans="1:12" ht="21" customHeight="1" x14ac:dyDescent="0.4">
      <c r="A18" s="3">
        <f>座位輸入!E17</f>
        <v>14</v>
      </c>
      <c r="B18" s="5" t="str">
        <f>IFERROR(INDEX(個資!$E:$E,MATCH(A18,個資!$A:$A,0)),"")</f>
        <v>大眼仔(男)</v>
      </c>
      <c r="C18" s="20" t="str">
        <f t="shared" si="0"/>
        <v>14大眼仔(男)</v>
      </c>
      <c r="D18" s="20" t="str">
        <f t="shared" si="1"/>
        <v>14大眼仔(男)</v>
      </c>
      <c r="E18" s="21" t="str">
        <f t="shared" si="2"/>
        <v>14大眼仔(男)</v>
      </c>
      <c r="F18" s="21" t="str">
        <f t="shared" si="3"/>
        <v>14大眼仔(男)</v>
      </c>
      <c r="G18" s="21" t="str">
        <f t="shared" si="4"/>
        <v>14大眼仔(男)</v>
      </c>
      <c r="H18" s="21" t="str">
        <f t="shared" si="5"/>
        <v>14大眼仔(男)</v>
      </c>
      <c r="I18" s="21" t="str">
        <f t="shared" si="6"/>
        <v>14大眼仔(男)</v>
      </c>
      <c r="J18" s="21" t="str">
        <f t="shared" si="7"/>
        <v>14大眼仔(男)</v>
      </c>
      <c r="K18" s="21" t="str">
        <f t="shared" si="8"/>
        <v>14大眼仔(男)</v>
      </c>
      <c r="L18" s="21" t="str">
        <f t="shared" si="9"/>
        <v>14大眼仔(男)</v>
      </c>
    </row>
    <row r="19" spans="1:12" ht="21" customHeight="1" x14ac:dyDescent="0.4">
      <c r="A19" s="3">
        <f>座位輸入!E18</f>
        <v>15</v>
      </c>
      <c r="B19" s="5" t="str">
        <f>IFERROR(INDEX(個資!$E:$E,MATCH(A19,個資!$A:$A,0)),"")</f>
        <v>毛怪(女)</v>
      </c>
      <c r="C19" s="20" t="str">
        <f t="shared" si="0"/>
        <v>15毛怪(女)</v>
      </c>
      <c r="D19" s="20" t="str">
        <f t="shared" si="1"/>
        <v>15毛怪(女)</v>
      </c>
      <c r="E19" s="21" t="str">
        <f t="shared" si="2"/>
        <v>15毛怪(女)</v>
      </c>
      <c r="F19" s="21" t="str">
        <f t="shared" si="3"/>
        <v>15毛怪(女)</v>
      </c>
      <c r="G19" s="21" t="str">
        <f t="shared" si="4"/>
        <v>15毛怪(女)</v>
      </c>
      <c r="H19" s="21" t="str">
        <f t="shared" si="5"/>
        <v>15毛怪(女)</v>
      </c>
      <c r="I19" s="21" t="str">
        <f t="shared" si="6"/>
        <v>15毛怪(女)</v>
      </c>
      <c r="J19" s="21" t="str">
        <f t="shared" si="7"/>
        <v>15毛怪(女)</v>
      </c>
      <c r="K19" s="21" t="str">
        <f t="shared" si="8"/>
        <v>15毛怪(女)</v>
      </c>
      <c r="L19" s="21" t="str">
        <f t="shared" si="9"/>
        <v>15毛怪(女)</v>
      </c>
    </row>
    <row r="20" spans="1:12" ht="21" customHeight="1" x14ac:dyDescent="0.4">
      <c r="A20" s="3">
        <f>座位輸入!E19</f>
        <v>16</v>
      </c>
      <c r="B20" s="5" t="str">
        <f>IFERROR(INDEX(個資!$E:$E,MATCH(A20,個資!$A:$A,0)),"")</f>
        <v>尼莫(女)</v>
      </c>
      <c r="C20" s="20" t="str">
        <f t="shared" si="0"/>
        <v>16尼莫(女)</v>
      </c>
      <c r="D20" s="20" t="str">
        <f t="shared" si="1"/>
        <v>16尼莫(女)</v>
      </c>
      <c r="E20" s="21" t="str">
        <f t="shared" si="2"/>
        <v>16尼莫(女)</v>
      </c>
      <c r="F20" s="21" t="str">
        <f t="shared" si="3"/>
        <v>16尼莫(女)</v>
      </c>
      <c r="G20" s="21" t="str">
        <f t="shared" si="4"/>
        <v>16尼莫(女)</v>
      </c>
      <c r="H20" s="21" t="str">
        <f t="shared" si="5"/>
        <v>16尼莫(女)</v>
      </c>
      <c r="I20" s="21" t="str">
        <f t="shared" si="6"/>
        <v>16尼莫(女)</v>
      </c>
      <c r="J20" s="21" t="str">
        <f t="shared" si="7"/>
        <v>16尼莫(女)</v>
      </c>
      <c r="K20" s="21" t="str">
        <f t="shared" si="8"/>
        <v>16尼莫(女)</v>
      </c>
      <c r="L20" s="21" t="str">
        <f t="shared" si="9"/>
        <v>16尼莫(女)</v>
      </c>
    </row>
    <row r="21" spans="1:12" ht="21" customHeight="1" x14ac:dyDescent="0.4">
      <c r="A21" s="3">
        <f>座位輸入!E20</f>
        <v>17</v>
      </c>
      <c r="B21" s="5" t="str">
        <f>IFERROR(INDEX(個資!$E:$E,MATCH(A21,個資!$A:$A,0)),"")</f>
        <v>愛麗兒(女)</v>
      </c>
      <c r="C21" s="20" t="str">
        <f t="shared" si="0"/>
        <v>17愛麗兒(女)</v>
      </c>
      <c r="D21" s="20" t="str">
        <f t="shared" si="1"/>
        <v>17愛麗兒(女)</v>
      </c>
      <c r="E21" s="21" t="str">
        <f t="shared" si="2"/>
        <v>17愛麗兒(女)</v>
      </c>
      <c r="F21" s="21" t="str">
        <f t="shared" si="3"/>
        <v>17愛麗兒(女)</v>
      </c>
      <c r="G21" s="21" t="str">
        <f t="shared" si="4"/>
        <v>17愛麗兒(女)</v>
      </c>
      <c r="H21" s="21" t="str">
        <f t="shared" si="5"/>
        <v>17愛麗兒(女)</v>
      </c>
      <c r="I21" s="21" t="str">
        <f t="shared" si="6"/>
        <v>17愛麗兒(女)</v>
      </c>
      <c r="J21" s="21" t="str">
        <f t="shared" si="7"/>
        <v>17愛麗兒(女)</v>
      </c>
      <c r="K21" s="21" t="str">
        <f t="shared" si="8"/>
        <v>17愛麗兒(女)</v>
      </c>
      <c r="L21" s="21" t="str">
        <f t="shared" si="9"/>
        <v>17愛麗兒(女)</v>
      </c>
    </row>
    <row r="22" spans="1:12" ht="21" customHeight="1" x14ac:dyDescent="0.4">
      <c r="A22" s="3">
        <f>座位輸入!E21</f>
        <v>18</v>
      </c>
      <c r="B22" s="5" t="str">
        <f>IFERROR(INDEX(個資!$E:$E,MATCH(A22,個資!$A:$A,0)),"")</f>
        <v>小比目魚(女)</v>
      </c>
      <c r="C22" s="20" t="str">
        <f t="shared" si="0"/>
        <v>18小比目魚(女)</v>
      </c>
      <c r="D22" s="20" t="str">
        <f t="shared" si="1"/>
        <v>18小比目魚(女)</v>
      </c>
      <c r="E22" s="21" t="str">
        <f t="shared" si="2"/>
        <v>18小比目魚(女)</v>
      </c>
      <c r="F22" s="21" t="str">
        <f t="shared" si="3"/>
        <v>18小比目魚(女)</v>
      </c>
      <c r="G22" s="21" t="str">
        <f t="shared" si="4"/>
        <v>18小比目魚(女)</v>
      </c>
      <c r="H22" s="21" t="str">
        <f t="shared" si="5"/>
        <v>18小比目魚(女)</v>
      </c>
      <c r="I22" s="21" t="str">
        <f t="shared" si="6"/>
        <v>18小比目魚(女)</v>
      </c>
      <c r="J22" s="21" t="str">
        <f t="shared" si="7"/>
        <v>18小比目魚(女)</v>
      </c>
      <c r="K22" s="21" t="str">
        <f t="shared" si="8"/>
        <v>18小比目魚(女)</v>
      </c>
      <c r="L22" s="21" t="str">
        <f t="shared" si="9"/>
        <v>18小比目魚(女)</v>
      </c>
    </row>
    <row r="23" spans="1:12" ht="21" customHeight="1" x14ac:dyDescent="0.4">
      <c r="A23" s="3">
        <f>座位輸入!E22</f>
        <v>19</v>
      </c>
      <c r="B23" s="5" t="str">
        <f>IFERROR(INDEX(個資!$E:$E,MATCH(A23,個資!$A:$A,0)),"")</f>
        <v>高飛(女)</v>
      </c>
      <c r="C23" s="20" t="str">
        <f t="shared" si="0"/>
        <v>19高飛(女)</v>
      </c>
      <c r="D23" s="20" t="str">
        <f t="shared" si="1"/>
        <v>19高飛(女)</v>
      </c>
      <c r="E23" s="21" t="str">
        <f t="shared" si="2"/>
        <v>19高飛(女)</v>
      </c>
      <c r="F23" s="21" t="str">
        <f t="shared" si="3"/>
        <v>19高飛(女)</v>
      </c>
      <c r="G23" s="21" t="str">
        <f t="shared" si="4"/>
        <v>19高飛(女)</v>
      </c>
      <c r="H23" s="21" t="str">
        <f t="shared" si="5"/>
        <v>19高飛(女)</v>
      </c>
      <c r="I23" s="21" t="str">
        <f t="shared" si="6"/>
        <v>19高飛(女)</v>
      </c>
      <c r="J23" s="21" t="str">
        <f t="shared" si="7"/>
        <v>19高飛(女)</v>
      </c>
      <c r="K23" s="21" t="str">
        <f t="shared" si="8"/>
        <v>19高飛(女)</v>
      </c>
      <c r="L23" s="21" t="str">
        <f t="shared" si="9"/>
        <v>19高飛(女)</v>
      </c>
    </row>
    <row r="24" spans="1:12" ht="21" customHeight="1" x14ac:dyDescent="0.4">
      <c r="A24" s="3">
        <f>座位輸入!E23</f>
        <v>20</v>
      </c>
      <c r="B24" s="5" t="str">
        <f>IFERROR(INDEX(個資!$E:$E,MATCH(A24,個資!$A:$A,0)),"")</f>
        <v>布魯托(女)</v>
      </c>
      <c r="C24" s="20" t="str">
        <f t="shared" si="0"/>
        <v>20布魯托(女)</v>
      </c>
      <c r="D24" s="20" t="str">
        <f t="shared" si="1"/>
        <v>20布魯托(女)</v>
      </c>
      <c r="E24" s="21" t="str">
        <f t="shared" si="2"/>
        <v>20布魯托(女)</v>
      </c>
      <c r="F24" s="21" t="str">
        <f t="shared" si="3"/>
        <v>20布魯托(女)</v>
      </c>
      <c r="G24" s="21" t="str">
        <f t="shared" si="4"/>
        <v>20布魯托(女)</v>
      </c>
      <c r="H24" s="21" t="str">
        <f t="shared" si="5"/>
        <v>20布魯托(女)</v>
      </c>
      <c r="I24" s="21" t="str">
        <f t="shared" si="6"/>
        <v>20布魯托(女)</v>
      </c>
      <c r="J24" s="21" t="str">
        <f t="shared" si="7"/>
        <v>20布魯托(女)</v>
      </c>
      <c r="K24" s="21" t="str">
        <f t="shared" si="8"/>
        <v>20布魯托(女)</v>
      </c>
      <c r="L24" s="21" t="str">
        <f t="shared" si="9"/>
        <v>20布魯托(女)</v>
      </c>
    </row>
    <row r="25" spans="1:12" ht="21" customHeight="1" x14ac:dyDescent="0.4">
      <c r="A25" s="3">
        <f>座位輸入!E24</f>
        <v>21</v>
      </c>
      <c r="B25" s="5" t="str">
        <f>IFERROR(INDEX(個資!$E:$E,MATCH(A25,個資!$A:$A,0)),"")</f>
        <v>彭彭(女)</v>
      </c>
      <c r="C25" s="20" t="str">
        <f t="shared" si="0"/>
        <v>21彭彭(女)</v>
      </c>
      <c r="D25" s="20" t="str">
        <f t="shared" si="1"/>
        <v>21彭彭(女)</v>
      </c>
      <c r="E25" s="21" t="str">
        <f t="shared" si="2"/>
        <v>21彭彭(女)</v>
      </c>
      <c r="F25" s="21" t="str">
        <f t="shared" si="3"/>
        <v>21彭彭(女)</v>
      </c>
      <c r="G25" s="21" t="str">
        <f t="shared" si="4"/>
        <v>21彭彭(女)</v>
      </c>
      <c r="H25" s="21" t="str">
        <f t="shared" si="5"/>
        <v>21彭彭(女)</v>
      </c>
      <c r="I25" s="21" t="str">
        <f t="shared" si="6"/>
        <v>21彭彭(女)</v>
      </c>
      <c r="J25" s="21" t="str">
        <f t="shared" si="7"/>
        <v>21彭彭(女)</v>
      </c>
      <c r="K25" s="21" t="str">
        <f t="shared" si="8"/>
        <v>21彭彭(女)</v>
      </c>
      <c r="L25" s="21" t="str">
        <f t="shared" si="9"/>
        <v>21彭彭(女)</v>
      </c>
    </row>
    <row r="26" spans="1:12" ht="21" customHeight="1" x14ac:dyDescent="0.4">
      <c r="A26" s="3">
        <f>座位輸入!E25</f>
        <v>22</v>
      </c>
      <c r="B26" s="5" t="str">
        <f>IFERROR(INDEX(個資!$E:$E,MATCH(A26,個資!$A:$A,0)),"")</f>
        <v>丁滿(女)</v>
      </c>
      <c r="C26" s="20" t="str">
        <f t="shared" si="0"/>
        <v>22丁滿(女)</v>
      </c>
      <c r="D26" s="20" t="str">
        <f t="shared" si="1"/>
        <v>22丁滿(女)</v>
      </c>
      <c r="E26" s="21" t="str">
        <f t="shared" si="2"/>
        <v>22丁滿(女)</v>
      </c>
      <c r="F26" s="21" t="str">
        <f t="shared" si="3"/>
        <v>22丁滿(女)</v>
      </c>
      <c r="G26" s="21" t="str">
        <f t="shared" si="4"/>
        <v>22丁滿(女)</v>
      </c>
      <c r="H26" s="21" t="str">
        <f t="shared" si="5"/>
        <v>22丁滿(女)</v>
      </c>
      <c r="I26" s="21" t="str">
        <f t="shared" si="6"/>
        <v>22丁滿(女)</v>
      </c>
      <c r="J26" s="21" t="str">
        <f t="shared" si="7"/>
        <v>22丁滿(女)</v>
      </c>
      <c r="K26" s="21" t="str">
        <f t="shared" si="8"/>
        <v>22丁滿(女)</v>
      </c>
      <c r="L26" s="21" t="str">
        <f t="shared" si="9"/>
        <v>22丁滿(女)</v>
      </c>
    </row>
    <row r="27" spans="1:12" ht="21" customHeight="1" x14ac:dyDescent="0.4">
      <c r="A27" s="3">
        <f>座位輸入!E26</f>
        <v>23</v>
      </c>
      <c r="B27" s="5" t="str">
        <f>IFERROR(INDEX(個資!$E:$E,MATCH(A27,個資!$A:$A,0)),"")</f>
        <v>辛巴(女)</v>
      </c>
      <c r="C27" s="20" t="str">
        <f t="shared" si="0"/>
        <v>23辛巴(女)</v>
      </c>
      <c r="D27" s="20" t="str">
        <f t="shared" si="1"/>
        <v>23辛巴(女)</v>
      </c>
      <c r="E27" s="21" t="str">
        <f t="shared" si="2"/>
        <v>23辛巴(女)</v>
      </c>
      <c r="F27" s="21" t="str">
        <f t="shared" si="3"/>
        <v>23辛巴(女)</v>
      </c>
      <c r="G27" s="21" t="str">
        <f t="shared" si="4"/>
        <v>23辛巴(女)</v>
      </c>
      <c r="H27" s="21" t="str">
        <f t="shared" si="5"/>
        <v>23辛巴(女)</v>
      </c>
      <c r="I27" s="21" t="str">
        <f t="shared" si="6"/>
        <v>23辛巴(女)</v>
      </c>
      <c r="J27" s="21" t="str">
        <f t="shared" si="7"/>
        <v>23辛巴(女)</v>
      </c>
      <c r="K27" s="21" t="str">
        <f t="shared" si="8"/>
        <v>23辛巴(女)</v>
      </c>
      <c r="L27" s="21" t="str">
        <f t="shared" si="9"/>
        <v>23辛巴(女)</v>
      </c>
    </row>
    <row r="28" spans="1:12" ht="21" customHeight="1" x14ac:dyDescent="0.4">
      <c r="A28" s="3">
        <f>座位輸入!E27</f>
        <v>24</v>
      </c>
      <c r="B28" s="5" t="str">
        <f>IFERROR(INDEX(個資!$E:$E,MATCH(A28,個資!$A:$A,0)),"")</f>
        <v>艾莉絲(女)</v>
      </c>
      <c r="C28" s="20" t="str">
        <f t="shared" si="0"/>
        <v>24艾莉絲(女)</v>
      </c>
      <c r="D28" s="20" t="str">
        <f t="shared" si="1"/>
        <v>24艾莉絲(女)</v>
      </c>
      <c r="E28" s="21" t="str">
        <f t="shared" si="2"/>
        <v>24艾莉絲(女)</v>
      </c>
      <c r="F28" s="21" t="str">
        <f t="shared" si="3"/>
        <v>24艾莉絲(女)</v>
      </c>
      <c r="G28" s="21" t="str">
        <f t="shared" si="4"/>
        <v>24艾莉絲(女)</v>
      </c>
      <c r="H28" s="21" t="str">
        <f t="shared" si="5"/>
        <v>24艾莉絲(女)</v>
      </c>
      <c r="I28" s="21" t="str">
        <f t="shared" si="6"/>
        <v>24艾莉絲(女)</v>
      </c>
      <c r="J28" s="21" t="str">
        <f t="shared" si="7"/>
        <v>24艾莉絲(女)</v>
      </c>
      <c r="K28" s="21" t="str">
        <f t="shared" si="8"/>
        <v>24艾莉絲(女)</v>
      </c>
      <c r="L28" s="21" t="str">
        <f t="shared" si="9"/>
        <v>24艾莉絲(女)</v>
      </c>
    </row>
    <row r="29" spans="1:12" ht="21" customHeight="1" x14ac:dyDescent="0.4">
      <c r="A29" s="3">
        <f>座位輸入!E28</f>
        <v>25</v>
      </c>
      <c r="B29" s="5" t="str">
        <f>IFERROR(INDEX(個資!$E:$E,MATCH(A29,個資!$A:$A,0)),"")</f>
        <v>泰山(女)</v>
      </c>
      <c r="C29" s="20" t="str">
        <f t="shared" si="0"/>
        <v>25泰山(女)</v>
      </c>
      <c r="D29" s="20" t="str">
        <f t="shared" si="1"/>
        <v>25泰山(女)</v>
      </c>
      <c r="E29" s="21" t="str">
        <f t="shared" si="2"/>
        <v>25泰山(女)</v>
      </c>
      <c r="F29" s="21" t="str">
        <f t="shared" si="3"/>
        <v>25泰山(女)</v>
      </c>
      <c r="G29" s="21" t="str">
        <f t="shared" si="4"/>
        <v>25泰山(女)</v>
      </c>
      <c r="H29" s="21" t="str">
        <f t="shared" si="5"/>
        <v>25泰山(女)</v>
      </c>
      <c r="I29" s="21" t="str">
        <f t="shared" si="6"/>
        <v>25泰山(女)</v>
      </c>
      <c r="J29" s="21" t="str">
        <f t="shared" si="7"/>
        <v>25泰山(女)</v>
      </c>
      <c r="K29" s="21" t="str">
        <f t="shared" si="8"/>
        <v>25泰山(女)</v>
      </c>
      <c r="L29" s="21" t="str">
        <f t="shared" si="9"/>
        <v>25泰山(女)</v>
      </c>
    </row>
    <row r="30" spans="1:12" ht="21" customHeight="1" x14ac:dyDescent="0.4">
      <c r="A30" s="3">
        <f>座位輸入!E29</f>
        <v>26</v>
      </c>
      <c r="B30" s="5" t="str">
        <f>IFERROR(INDEX(個資!$E:$E,MATCH(A30,個資!$A:$A,0)),"")</f>
        <v>小飛象(女)</v>
      </c>
      <c r="C30" s="20" t="str">
        <f t="shared" si="0"/>
        <v>26小飛象(女)</v>
      </c>
      <c r="D30" s="20" t="str">
        <f t="shared" si="1"/>
        <v>26小飛象(女)</v>
      </c>
      <c r="E30" s="21" t="str">
        <f t="shared" si="2"/>
        <v>26小飛象(女)</v>
      </c>
      <c r="F30" s="21" t="str">
        <f t="shared" si="3"/>
        <v>26小飛象(女)</v>
      </c>
      <c r="G30" s="21" t="str">
        <f t="shared" si="4"/>
        <v>26小飛象(女)</v>
      </c>
      <c r="H30" s="21" t="str">
        <f t="shared" si="5"/>
        <v>26小飛象(女)</v>
      </c>
      <c r="I30" s="21" t="str">
        <f t="shared" si="6"/>
        <v>26小飛象(女)</v>
      </c>
      <c r="J30" s="21" t="str">
        <f t="shared" si="7"/>
        <v>26小飛象(女)</v>
      </c>
      <c r="K30" s="21" t="str">
        <f t="shared" si="8"/>
        <v>26小飛象(女)</v>
      </c>
      <c r="L30" s="21" t="str">
        <f t="shared" si="9"/>
        <v>26小飛象(女)</v>
      </c>
    </row>
    <row r="31" spans="1:12" ht="21" customHeight="1" x14ac:dyDescent="0.4">
      <c r="A31" s="3">
        <f>座位輸入!E30</f>
        <v>27</v>
      </c>
      <c r="B31" s="5" t="str">
        <f>IFERROR(INDEX(個資!$E:$E,MATCH(A31,個資!$A:$A,0)),"")</f>
        <v>小飛俠(女)</v>
      </c>
      <c r="C31" s="20" t="str">
        <f t="shared" si="0"/>
        <v>27小飛俠(女)</v>
      </c>
      <c r="D31" s="20" t="str">
        <f t="shared" si="1"/>
        <v>27小飛俠(女)</v>
      </c>
      <c r="E31" s="21" t="str">
        <f t="shared" si="2"/>
        <v>27小飛俠(女)</v>
      </c>
      <c r="F31" s="21" t="str">
        <f t="shared" si="3"/>
        <v>27小飛俠(女)</v>
      </c>
      <c r="G31" s="21" t="str">
        <f t="shared" si="4"/>
        <v>27小飛俠(女)</v>
      </c>
      <c r="H31" s="21" t="str">
        <f t="shared" si="5"/>
        <v>27小飛俠(女)</v>
      </c>
      <c r="I31" s="21" t="str">
        <f t="shared" si="6"/>
        <v>27小飛俠(女)</v>
      </c>
      <c r="J31" s="21" t="str">
        <f t="shared" si="7"/>
        <v>27小飛俠(女)</v>
      </c>
      <c r="K31" s="21" t="str">
        <f t="shared" si="8"/>
        <v>27小飛俠(女)</v>
      </c>
      <c r="L31" s="21" t="str">
        <f t="shared" si="9"/>
        <v>27小飛俠(女)</v>
      </c>
    </row>
    <row r="32" spans="1:12" ht="21" customHeight="1" x14ac:dyDescent="0.4">
      <c r="A32" s="3">
        <f>座位輸入!E31</f>
        <v>28</v>
      </c>
      <c r="B32" s="5" t="str">
        <f>IFERROR(INDEX(個資!$E:$E,MATCH(A32,個資!$A:$A,0)),"")</f>
        <v>茉莉(女)</v>
      </c>
      <c r="C32" s="20" t="str">
        <f t="shared" si="0"/>
        <v>28茉莉(女)</v>
      </c>
      <c r="D32" s="20" t="str">
        <f t="shared" si="1"/>
        <v>28茉莉(女)</v>
      </c>
      <c r="E32" s="21" t="str">
        <f t="shared" si="2"/>
        <v>28茉莉(女)</v>
      </c>
      <c r="F32" s="21" t="str">
        <f t="shared" si="3"/>
        <v>28茉莉(女)</v>
      </c>
      <c r="G32" s="21" t="str">
        <f t="shared" si="4"/>
        <v>28茉莉(女)</v>
      </c>
      <c r="H32" s="21" t="str">
        <f t="shared" si="5"/>
        <v>28茉莉(女)</v>
      </c>
      <c r="I32" s="21" t="str">
        <f t="shared" si="6"/>
        <v>28茉莉(女)</v>
      </c>
      <c r="J32" s="21" t="str">
        <f t="shared" si="7"/>
        <v>28茉莉(女)</v>
      </c>
      <c r="K32" s="21" t="str">
        <f t="shared" si="8"/>
        <v>28茉莉(女)</v>
      </c>
      <c r="L32" s="21" t="str">
        <f t="shared" si="9"/>
        <v>28茉莉(女)</v>
      </c>
    </row>
    <row r="33" spans="1:12" ht="21" customHeight="1" x14ac:dyDescent="0.4">
      <c r="A33" s="3">
        <f>座位輸入!E32</f>
        <v>29</v>
      </c>
      <c r="B33" s="5" t="str">
        <f>IFERROR(INDEX(個資!$E:$E,MATCH(A33,個資!$A:$A,0)),"")</f>
        <v>阿布(女)</v>
      </c>
      <c r="C33" s="20" t="str">
        <f t="shared" si="0"/>
        <v>29阿布(女)</v>
      </c>
      <c r="D33" s="20" t="str">
        <f t="shared" si="1"/>
        <v>29阿布(女)</v>
      </c>
      <c r="E33" s="21" t="str">
        <f t="shared" si="2"/>
        <v>29阿布(女)</v>
      </c>
      <c r="F33" s="21" t="str">
        <f t="shared" si="3"/>
        <v>29阿布(女)</v>
      </c>
      <c r="G33" s="21" t="str">
        <f t="shared" si="4"/>
        <v>29阿布(女)</v>
      </c>
      <c r="H33" s="21" t="str">
        <f t="shared" si="5"/>
        <v>29阿布(女)</v>
      </c>
      <c r="I33" s="21" t="str">
        <f t="shared" si="6"/>
        <v>29阿布(女)</v>
      </c>
      <c r="J33" s="21" t="str">
        <f t="shared" si="7"/>
        <v>29阿布(女)</v>
      </c>
      <c r="K33" s="21" t="str">
        <f t="shared" si="8"/>
        <v>29阿布(女)</v>
      </c>
      <c r="L33" s="21" t="str">
        <f t="shared" si="9"/>
        <v>29阿布(女)</v>
      </c>
    </row>
    <row r="34" spans="1:12" ht="21" customHeight="1" x14ac:dyDescent="0.4">
      <c r="A34" s="3">
        <f>座位輸入!E33</f>
        <v>30</v>
      </c>
      <c r="B34" s="5" t="str">
        <f>IFERROR(INDEX(個資!$E:$E,MATCH(A34,個資!$A:$A,0)),"")</f>
        <v>阿拉丁(女)</v>
      </c>
      <c r="C34" s="20" t="str">
        <f t="shared" si="0"/>
        <v>30阿拉丁(女)</v>
      </c>
      <c r="D34" s="20" t="str">
        <f t="shared" si="1"/>
        <v>30阿拉丁(女)</v>
      </c>
      <c r="E34" s="21" t="str">
        <f t="shared" si="2"/>
        <v>30阿拉丁(女)</v>
      </c>
      <c r="F34" s="21" t="str">
        <f t="shared" si="3"/>
        <v>30阿拉丁(女)</v>
      </c>
      <c r="G34" s="21" t="str">
        <f t="shared" si="4"/>
        <v>30阿拉丁(女)</v>
      </c>
      <c r="H34" s="21" t="str">
        <f t="shared" si="5"/>
        <v>30阿拉丁(女)</v>
      </c>
      <c r="I34" s="21" t="str">
        <f t="shared" si="6"/>
        <v>30阿拉丁(女)</v>
      </c>
      <c r="J34" s="21" t="str">
        <f t="shared" si="7"/>
        <v>30阿拉丁(女)</v>
      </c>
      <c r="K34" s="21" t="str">
        <f t="shared" si="8"/>
        <v>30阿拉丁(女)</v>
      </c>
      <c r="L34" s="21" t="str">
        <f t="shared" si="9"/>
        <v>30阿拉丁(女)</v>
      </c>
    </row>
  </sheetData>
  <sheetProtection algorithmName="SHA-512" hashValue="9jTXkcsxaMWLofIM0JlblEVUn2MVHs44NDE5/aYK2QP8fxCvffZPirBWpbN8n4PKJs2+y/y1MZ4R6Y3lWTPCvw==" saltValue="Jz7REBSmkzk0e5wCNZW+vQ==" spinCount="100000" sheet="1" objects="1" scenarios="1"/>
  <phoneticPr fontId="1" type="noConversion"/>
  <pageMargins left="0.39370078740157483" right="0.39370078740157483" top="0.39370078740157483" bottom="0.39370078740157483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8" sqref="J8"/>
    </sheetView>
  </sheetViews>
  <sheetFormatPr defaultColWidth="9" defaultRowHeight="17" x14ac:dyDescent="0.4"/>
  <cols>
    <col min="1" max="1" width="7" style="7" customWidth="1"/>
    <col min="2" max="2" width="9" style="7" customWidth="1"/>
    <col min="3" max="12" width="7.6328125" style="6" customWidth="1"/>
    <col min="13" max="16384" width="9" style="6"/>
  </cols>
  <sheetData>
    <row r="1" spans="1:14" s="8" customFormat="1" ht="14.25" customHeight="1" x14ac:dyDescent="0.4">
      <c r="A1" s="42" t="str">
        <f>個資!F1&amp;"學年"</f>
        <v>109-1學年</v>
      </c>
      <c r="C1" s="109" t="str">
        <f>個資!C6&amp;"班  "&amp;個資!F4 &amp;個資!A4</f>
        <v>101班  迪士尼導師</v>
      </c>
      <c r="F1" s="43"/>
      <c r="H1" s="43"/>
      <c r="I1" s="83"/>
      <c r="L1" s="43"/>
      <c r="M1" s="43"/>
      <c r="N1" s="118">
        <f ca="1">TODAY()</f>
        <v>44006</v>
      </c>
    </row>
    <row r="2" spans="1:14" s="1" customFormat="1" ht="16" customHeight="1" x14ac:dyDescent="0.4">
      <c r="B2" s="4" t="s">
        <v>28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2"/>
    </row>
    <row r="3" spans="1:14" s="1" customFormat="1" ht="49.5" customHeight="1" x14ac:dyDescent="0.4">
      <c r="B3" s="4" t="s">
        <v>29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2"/>
    </row>
    <row r="4" spans="1:14" s="1" customFormat="1" ht="14.25" customHeight="1" x14ac:dyDescent="0.4">
      <c r="A4" s="19" t="s">
        <v>0</v>
      </c>
      <c r="B4" s="217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5" t="s">
        <v>38</v>
      </c>
      <c r="L4" s="25" t="s">
        <v>39</v>
      </c>
      <c r="M4" s="5" t="s">
        <v>62</v>
      </c>
      <c r="N4" s="28" t="s">
        <v>72</v>
      </c>
    </row>
    <row r="5" spans="1:14" ht="20.149999999999999" customHeight="1" x14ac:dyDescent="0.4">
      <c r="A5" s="217">
        <f>座位輸入!E4</f>
        <v>1</v>
      </c>
      <c r="B5" s="5" t="str">
        <f>IFERROR(INDEX(個資!$E:$E,MATCH(A5,個資!$A:$A,0)),"")</f>
        <v>唐老鴨(男)</v>
      </c>
      <c r="C5" s="27">
        <v>100</v>
      </c>
      <c r="D5" s="27">
        <v>99</v>
      </c>
      <c r="E5" s="27">
        <v>98</v>
      </c>
      <c r="F5" s="27">
        <v>97</v>
      </c>
      <c r="G5" s="27">
        <v>96</v>
      </c>
      <c r="H5" s="27">
        <v>95</v>
      </c>
      <c r="I5" s="27">
        <v>94</v>
      </c>
      <c r="J5" s="27">
        <v>93</v>
      </c>
      <c r="K5" s="27">
        <v>50</v>
      </c>
      <c r="L5" s="27">
        <v>50</v>
      </c>
      <c r="M5" s="29">
        <f>IFERROR(AVERAGE(C5:L5),"")</f>
        <v>87.2</v>
      </c>
      <c r="N5" s="217">
        <f t="shared" ref="N5:N35" si="0">IFERROR(_xlfn.RANK.EQ(M5,$M$5:$M$34),"")</f>
        <v>1</v>
      </c>
    </row>
    <row r="6" spans="1:14" ht="20.149999999999999" customHeight="1" x14ac:dyDescent="0.4">
      <c r="A6" s="217">
        <f>座位輸入!E5</f>
        <v>2</v>
      </c>
      <c r="B6" s="5" t="str">
        <f>IFERROR(INDEX(個資!$E:$E,MATCH(A6,個資!$A:$A,0)),"")</f>
        <v>跳跳虎(男)</v>
      </c>
      <c r="C6" s="27">
        <v>99</v>
      </c>
      <c r="D6" s="27">
        <v>98</v>
      </c>
      <c r="E6" s="27">
        <v>97</v>
      </c>
      <c r="F6" s="27">
        <v>96</v>
      </c>
      <c r="G6" s="27">
        <v>95</v>
      </c>
      <c r="H6" s="27">
        <v>94</v>
      </c>
      <c r="I6" s="27">
        <v>93</v>
      </c>
      <c r="J6" s="27">
        <v>92</v>
      </c>
      <c r="K6" s="27">
        <v>49</v>
      </c>
      <c r="L6" s="27">
        <v>49</v>
      </c>
      <c r="M6" s="29">
        <f t="shared" ref="M6:M34" si="1">IFERROR(AVERAGE(C6:L6),"")</f>
        <v>86.2</v>
      </c>
      <c r="N6" s="217">
        <f t="shared" si="0"/>
        <v>2</v>
      </c>
    </row>
    <row r="7" spans="1:14" ht="20.149999999999999" customHeight="1" x14ac:dyDescent="0.4">
      <c r="A7" s="217">
        <f>座位輸入!E6</f>
        <v>3</v>
      </c>
      <c r="B7" s="5" t="str">
        <f>IFERROR(INDEX(個資!$E:$E,MATCH(A7,個資!$A:$A,0)),"")</f>
        <v>小熊維尼(男)</v>
      </c>
      <c r="C7" s="27">
        <v>98</v>
      </c>
      <c r="D7" s="27">
        <v>97</v>
      </c>
      <c r="E7" s="27">
        <v>96</v>
      </c>
      <c r="F7" s="27">
        <v>95</v>
      </c>
      <c r="G7" s="27">
        <v>94</v>
      </c>
      <c r="H7" s="27">
        <v>93</v>
      </c>
      <c r="I7" s="27">
        <v>92</v>
      </c>
      <c r="J7" s="27">
        <v>60</v>
      </c>
      <c r="K7" s="27">
        <v>48</v>
      </c>
      <c r="L7" s="27">
        <v>48</v>
      </c>
      <c r="M7" s="29">
        <f t="shared" si="1"/>
        <v>82.1</v>
      </c>
      <c r="N7" s="217">
        <f t="shared" si="0"/>
        <v>5</v>
      </c>
    </row>
    <row r="8" spans="1:14" ht="20.149999999999999" customHeight="1" x14ac:dyDescent="0.4">
      <c r="A8" s="217">
        <f>座位輸入!E7</f>
        <v>4</v>
      </c>
      <c r="B8" s="5" t="str">
        <f>IFERROR(INDEX(個資!$E:$E,MATCH(A8,個資!$A:$A,0)),"")</f>
        <v>米老鼠 (男)</v>
      </c>
      <c r="C8" s="27">
        <v>97</v>
      </c>
      <c r="D8" s="27">
        <v>96</v>
      </c>
      <c r="E8" s="27">
        <v>95</v>
      </c>
      <c r="F8" s="27">
        <v>94</v>
      </c>
      <c r="G8" s="27">
        <v>93</v>
      </c>
      <c r="H8" s="27">
        <v>92</v>
      </c>
      <c r="I8" s="27">
        <v>91</v>
      </c>
      <c r="J8" s="27">
        <v>59</v>
      </c>
      <c r="K8" s="27">
        <v>47</v>
      </c>
      <c r="L8" s="27">
        <v>47</v>
      </c>
      <c r="M8" s="29">
        <f t="shared" si="1"/>
        <v>81.099999999999994</v>
      </c>
      <c r="N8" s="217">
        <f t="shared" si="0"/>
        <v>7</v>
      </c>
    </row>
    <row r="9" spans="1:14" ht="20.149999999999999" customHeight="1" x14ac:dyDescent="0.4">
      <c r="A9" s="217">
        <f>座位輸入!E8</f>
        <v>5</v>
      </c>
      <c r="B9" s="5" t="str">
        <f>IFERROR(INDEX(個資!$E:$E,MATCH(A9,個資!$A:$A,0)),"")</f>
        <v>小豬(男)</v>
      </c>
      <c r="C9" s="27">
        <v>96</v>
      </c>
      <c r="D9" s="27">
        <v>95</v>
      </c>
      <c r="E9" s="27">
        <v>94</v>
      </c>
      <c r="F9" s="27">
        <v>93</v>
      </c>
      <c r="G9" s="27">
        <v>92</v>
      </c>
      <c r="H9" s="27">
        <v>91</v>
      </c>
      <c r="I9" s="27">
        <v>90</v>
      </c>
      <c r="J9" s="27"/>
      <c r="K9" s="27">
        <v>46</v>
      </c>
      <c r="L9" s="27">
        <v>46</v>
      </c>
      <c r="M9" s="29">
        <f t="shared" si="1"/>
        <v>82.555555555555557</v>
      </c>
      <c r="N9" s="217">
        <f t="shared" si="0"/>
        <v>3</v>
      </c>
    </row>
    <row r="10" spans="1:14" ht="20.149999999999999" customHeight="1" x14ac:dyDescent="0.4">
      <c r="A10" s="217">
        <f>座位輸入!E9</f>
        <v>6</v>
      </c>
      <c r="B10" s="5" t="str">
        <f>IFERROR(INDEX(個資!$E:$E,MATCH(A10,個資!$A:$A,0)),"")</f>
        <v>白雪公主(男)</v>
      </c>
      <c r="C10" s="27">
        <v>95</v>
      </c>
      <c r="D10" s="27">
        <v>94</v>
      </c>
      <c r="E10" s="27">
        <v>93</v>
      </c>
      <c r="F10" s="27">
        <v>92</v>
      </c>
      <c r="G10" s="27">
        <v>91</v>
      </c>
      <c r="H10" s="27">
        <v>90</v>
      </c>
      <c r="I10" s="27">
        <v>89</v>
      </c>
      <c r="J10" s="27">
        <v>88</v>
      </c>
      <c r="K10" s="27">
        <v>45</v>
      </c>
      <c r="L10" s="27">
        <v>45</v>
      </c>
      <c r="M10" s="29">
        <f t="shared" si="1"/>
        <v>82.2</v>
      </c>
      <c r="N10" s="217">
        <f t="shared" si="0"/>
        <v>4</v>
      </c>
    </row>
    <row r="11" spans="1:14" ht="20.149999999999999" customHeight="1" x14ac:dyDescent="0.4">
      <c r="A11" s="217">
        <f>座位輸入!E10</f>
        <v>7</v>
      </c>
      <c r="B11" s="5" t="str">
        <f>IFERROR(INDEX(個資!$E:$E,MATCH(A11,個資!$A:$A,0)),"")</f>
        <v>灰姑娘(男)</v>
      </c>
      <c r="C11" s="27">
        <v>94</v>
      </c>
      <c r="D11" s="27">
        <v>93</v>
      </c>
      <c r="E11" s="27">
        <v>92</v>
      </c>
      <c r="F11" s="27">
        <v>91</v>
      </c>
      <c r="G11" s="27">
        <v>90</v>
      </c>
      <c r="H11" s="27">
        <v>89</v>
      </c>
      <c r="I11" s="27">
        <v>88</v>
      </c>
      <c r="J11" s="27">
        <v>87</v>
      </c>
      <c r="K11" s="27">
        <v>44</v>
      </c>
      <c r="L11" s="27">
        <v>44</v>
      </c>
      <c r="M11" s="29">
        <f t="shared" si="1"/>
        <v>81.2</v>
      </c>
      <c r="N11" s="217">
        <f t="shared" si="0"/>
        <v>6</v>
      </c>
    </row>
    <row r="12" spans="1:14" ht="20.149999999999999" customHeight="1" x14ac:dyDescent="0.4">
      <c r="A12" s="217">
        <f>座位輸入!E11</f>
        <v>8</v>
      </c>
      <c r="B12" s="5" t="str">
        <f>IFERROR(INDEX(個資!$E:$E,MATCH(A12,個資!$A:$A,0)),"")</f>
        <v>皮諾丘(男)</v>
      </c>
      <c r="C12" s="27">
        <v>93</v>
      </c>
      <c r="D12" s="27">
        <v>92</v>
      </c>
      <c r="E12" s="27">
        <v>91</v>
      </c>
      <c r="F12" s="27">
        <v>90</v>
      </c>
      <c r="G12" s="27">
        <v>89</v>
      </c>
      <c r="H12" s="27">
        <v>88</v>
      </c>
      <c r="I12" s="27">
        <v>87</v>
      </c>
      <c r="J12" s="27">
        <v>86</v>
      </c>
      <c r="K12" s="27">
        <v>43</v>
      </c>
      <c r="L12" s="27">
        <v>43</v>
      </c>
      <c r="M12" s="29">
        <f t="shared" si="1"/>
        <v>80.2</v>
      </c>
      <c r="N12" s="217">
        <f t="shared" si="0"/>
        <v>8</v>
      </c>
    </row>
    <row r="13" spans="1:14" ht="20.149999999999999" customHeight="1" x14ac:dyDescent="0.4">
      <c r="A13" s="217">
        <f>座位輸入!E12</f>
        <v>9</v>
      </c>
      <c r="B13" s="5" t="str">
        <f>IFERROR(INDEX(個資!$E:$E,MATCH(A13,個資!$A:$A,0)),"")</f>
        <v>小鹿斑比(男)</v>
      </c>
      <c r="C13" s="27">
        <v>92</v>
      </c>
      <c r="D13" s="27">
        <v>91</v>
      </c>
      <c r="E13" s="27">
        <v>90</v>
      </c>
      <c r="F13" s="27">
        <v>89</v>
      </c>
      <c r="G13" s="27">
        <v>88</v>
      </c>
      <c r="H13" s="27">
        <v>87</v>
      </c>
      <c r="I13" s="27">
        <v>86</v>
      </c>
      <c r="J13" s="27">
        <v>85</v>
      </c>
      <c r="K13" s="27">
        <v>42</v>
      </c>
      <c r="L13" s="27">
        <v>42</v>
      </c>
      <c r="M13" s="29">
        <f t="shared" si="1"/>
        <v>79.2</v>
      </c>
      <c r="N13" s="217">
        <f t="shared" si="0"/>
        <v>9</v>
      </c>
    </row>
    <row r="14" spans="1:14" ht="20.149999999999999" customHeight="1" x14ac:dyDescent="0.4">
      <c r="A14" s="217">
        <f>座位輸入!E13</f>
        <v>10</v>
      </c>
      <c r="B14" s="5" t="str">
        <f>IFERROR(INDEX(個資!$E:$E,MATCH(A14,個資!$A:$A,0)),"")</f>
        <v>邦妮兔(男)</v>
      </c>
      <c r="C14" s="27">
        <v>91</v>
      </c>
      <c r="D14" s="27">
        <v>90</v>
      </c>
      <c r="E14" s="27">
        <v>89</v>
      </c>
      <c r="F14" s="27">
        <v>88</v>
      </c>
      <c r="G14" s="27">
        <v>87</v>
      </c>
      <c r="H14" s="27">
        <v>86</v>
      </c>
      <c r="I14" s="27">
        <v>85</v>
      </c>
      <c r="J14" s="27">
        <v>84</v>
      </c>
      <c r="K14" s="27">
        <v>41</v>
      </c>
      <c r="L14" s="27">
        <v>41</v>
      </c>
      <c r="M14" s="29">
        <f t="shared" si="1"/>
        <v>78.2</v>
      </c>
      <c r="N14" s="217">
        <f t="shared" si="0"/>
        <v>10</v>
      </c>
    </row>
    <row r="15" spans="1:14" ht="20.149999999999999" customHeight="1" x14ac:dyDescent="0.4">
      <c r="A15" s="217">
        <f>座位輸入!E14</f>
        <v>11</v>
      </c>
      <c r="B15" s="5" t="str">
        <f>IFERROR(INDEX(個資!$E:$E,MATCH(A15,個資!$A:$A,0)),"")</f>
        <v>史瑞克(男)</v>
      </c>
      <c r="C15" s="27">
        <v>90</v>
      </c>
      <c r="D15" s="27">
        <v>89</v>
      </c>
      <c r="E15" s="27">
        <v>88</v>
      </c>
      <c r="F15" s="27">
        <v>87</v>
      </c>
      <c r="G15" s="27">
        <v>86</v>
      </c>
      <c r="H15" s="27">
        <v>85</v>
      </c>
      <c r="I15" s="27">
        <v>84</v>
      </c>
      <c r="J15" s="27">
        <v>83</v>
      </c>
      <c r="K15" s="27">
        <v>40</v>
      </c>
      <c r="L15" s="27">
        <v>40</v>
      </c>
      <c r="M15" s="29">
        <f t="shared" si="1"/>
        <v>77.2</v>
      </c>
      <c r="N15" s="217">
        <f t="shared" si="0"/>
        <v>11</v>
      </c>
    </row>
    <row r="16" spans="1:14" ht="20.149999999999999" customHeight="1" x14ac:dyDescent="0.4">
      <c r="A16" s="217">
        <f>座位輸入!E15</f>
        <v>12</v>
      </c>
      <c r="B16" s="5" t="str">
        <f>IFERROR(INDEX(個資!$E:$E,MATCH(A16,個資!$A:$A,0)),"")</f>
        <v>巴斯光年(男)</v>
      </c>
      <c r="C16" s="27">
        <v>89</v>
      </c>
      <c r="D16" s="27">
        <v>88</v>
      </c>
      <c r="E16" s="27">
        <v>87</v>
      </c>
      <c r="F16" s="27">
        <v>86</v>
      </c>
      <c r="G16" s="27">
        <v>85</v>
      </c>
      <c r="H16" s="27">
        <v>84</v>
      </c>
      <c r="I16" s="27">
        <v>83</v>
      </c>
      <c r="J16" s="27">
        <v>82</v>
      </c>
      <c r="K16" s="27">
        <v>39</v>
      </c>
      <c r="L16" s="27">
        <v>39</v>
      </c>
      <c r="M16" s="29">
        <f t="shared" si="1"/>
        <v>76.2</v>
      </c>
      <c r="N16" s="217">
        <f t="shared" si="0"/>
        <v>12</v>
      </c>
    </row>
    <row r="17" spans="1:14" ht="20.149999999999999" customHeight="1" x14ac:dyDescent="0.4">
      <c r="A17" s="217">
        <f>座位輸入!E16</f>
        <v>13</v>
      </c>
      <c r="B17" s="5" t="str">
        <f>IFERROR(INDEX(個資!$E:$E,MATCH(A17,個資!$A:$A,0)),"")</f>
        <v>史迪奇(男)</v>
      </c>
      <c r="C17" s="27">
        <v>88</v>
      </c>
      <c r="D17" s="27">
        <v>87</v>
      </c>
      <c r="E17" s="27">
        <v>86</v>
      </c>
      <c r="F17" s="27">
        <v>85</v>
      </c>
      <c r="G17" s="27">
        <v>84</v>
      </c>
      <c r="H17" s="27">
        <v>83</v>
      </c>
      <c r="I17" s="27">
        <v>82</v>
      </c>
      <c r="J17" s="27">
        <v>81</v>
      </c>
      <c r="K17" s="27">
        <v>38</v>
      </c>
      <c r="L17" s="27">
        <v>38</v>
      </c>
      <c r="M17" s="29">
        <f t="shared" si="1"/>
        <v>75.2</v>
      </c>
      <c r="N17" s="217">
        <f t="shared" si="0"/>
        <v>13</v>
      </c>
    </row>
    <row r="18" spans="1:14" ht="20.149999999999999" customHeight="1" x14ac:dyDescent="0.4">
      <c r="A18" s="217">
        <f>座位輸入!E17</f>
        <v>14</v>
      </c>
      <c r="B18" s="5" t="str">
        <f>IFERROR(INDEX(個資!$E:$E,MATCH(A18,個資!$A:$A,0)),"")</f>
        <v>大眼仔(男)</v>
      </c>
      <c r="C18" s="27">
        <v>87</v>
      </c>
      <c r="D18" s="27">
        <v>86</v>
      </c>
      <c r="E18" s="27">
        <v>85</v>
      </c>
      <c r="F18" s="27">
        <v>84</v>
      </c>
      <c r="G18" s="27">
        <v>83</v>
      </c>
      <c r="H18" s="27">
        <v>82</v>
      </c>
      <c r="I18" s="27">
        <v>81</v>
      </c>
      <c r="J18" s="27">
        <v>80</v>
      </c>
      <c r="K18" s="27">
        <v>37</v>
      </c>
      <c r="L18" s="27">
        <v>37</v>
      </c>
      <c r="M18" s="29">
        <f t="shared" si="1"/>
        <v>74.2</v>
      </c>
      <c r="N18" s="217">
        <f t="shared" si="0"/>
        <v>14</v>
      </c>
    </row>
    <row r="19" spans="1:14" ht="20.149999999999999" customHeight="1" x14ac:dyDescent="0.4">
      <c r="A19" s="217">
        <f>座位輸入!E18</f>
        <v>15</v>
      </c>
      <c r="B19" s="5" t="str">
        <f>IFERROR(INDEX(個資!$E:$E,MATCH(A19,個資!$A:$A,0)),"")</f>
        <v>毛怪(女)</v>
      </c>
      <c r="C19" s="27">
        <v>86</v>
      </c>
      <c r="D19" s="27">
        <v>85</v>
      </c>
      <c r="E19" s="27">
        <v>84</v>
      </c>
      <c r="F19" s="27">
        <v>83</v>
      </c>
      <c r="G19" s="27">
        <v>82</v>
      </c>
      <c r="H19" s="27">
        <v>81</v>
      </c>
      <c r="I19" s="27">
        <v>80</v>
      </c>
      <c r="J19" s="27">
        <v>79</v>
      </c>
      <c r="K19" s="27">
        <v>36</v>
      </c>
      <c r="L19" s="27">
        <v>36</v>
      </c>
      <c r="M19" s="29">
        <f t="shared" si="1"/>
        <v>73.2</v>
      </c>
      <c r="N19" s="217">
        <f t="shared" si="0"/>
        <v>15</v>
      </c>
    </row>
    <row r="20" spans="1:14" ht="20.149999999999999" customHeight="1" x14ac:dyDescent="0.4">
      <c r="A20" s="217">
        <f>座位輸入!E19</f>
        <v>16</v>
      </c>
      <c r="B20" s="5" t="str">
        <f>IFERROR(INDEX(個資!$E:$E,MATCH(A20,個資!$A:$A,0)),"")</f>
        <v>尼莫(女)</v>
      </c>
      <c r="C20" s="27">
        <v>85</v>
      </c>
      <c r="D20" s="27">
        <v>84</v>
      </c>
      <c r="E20" s="27">
        <v>83</v>
      </c>
      <c r="F20" s="27">
        <v>82</v>
      </c>
      <c r="G20" s="27">
        <v>81</v>
      </c>
      <c r="H20" s="27">
        <v>80</v>
      </c>
      <c r="I20" s="27">
        <v>79</v>
      </c>
      <c r="J20" s="27">
        <v>78</v>
      </c>
      <c r="K20" s="27">
        <v>35</v>
      </c>
      <c r="L20" s="27">
        <v>35</v>
      </c>
      <c r="M20" s="29">
        <f t="shared" si="1"/>
        <v>72.2</v>
      </c>
      <c r="N20" s="217">
        <f t="shared" si="0"/>
        <v>16</v>
      </c>
    </row>
    <row r="21" spans="1:14" ht="20.149999999999999" customHeight="1" x14ac:dyDescent="0.4">
      <c r="A21" s="217">
        <f>座位輸入!E20</f>
        <v>17</v>
      </c>
      <c r="B21" s="5" t="str">
        <f>IFERROR(INDEX(個資!$E:$E,MATCH(A21,個資!$A:$A,0)),"")</f>
        <v>愛麗兒(女)</v>
      </c>
      <c r="C21" s="27">
        <v>84</v>
      </c>
      <c r="D21" s="27">
        <v>83</v>
      </c>
      <c r="E21" s="27">
        <v>82</v>
      </c>
      <c r="F21" s="27">
        <v>81</v>
      </c>
      <c r="G21" s="27">
        <v>80</v>
      </c>
      <c r="H21" s="27">
        <v>79</v>
      </c>
      <c r="I21" s="27">
        <v>78</v>
      </c>
      <c r="J21" s="27">
        <v>77</v>
      </c>
      <c r="K21" s="27">
        <v>34</v>
      </c>
      <c r="L21" s="27">
        <v>34</v>
      </c>
      <c r="M21" s="29">
        <f t="shared" si="1"/>
        <v>71.2</v>
      </c>
      <c r="N21" s="217">
        <f t="shared" si="0"/>
        <v>17</v>
      </c>
    </row>
    <row r="22" spans="1:14" ht="20.149999999999999" customHeight="1" x14ac:dyDescent="0.4">
      <c r="A22" s="217">
        <f>座位輸入!E21</f>
        <v>18</v>
      </c>
      <c r="B22" s="5" t="str">
        <f>IFERROR(INDEX(個資!$E:$E,MATCH(A22,個資!$A:$A,0)),"")</f>
        <v>小比目魚(女)</v>
      </c>
      <c r="C22" s="27">
        <v>83</v>
      </c>
      <c r="D22" s="27">
        <v>82</v>
      </c>
      <c r="E22" s="27">
        <v>81</v>
      </c>
      <c r="F22" s="27">
        <v>80</v>
      </c>
      <c r="G22" s="27">
        <v>79</v>
      </c>
      <c r="H22" s="27">
        <v>78</v>
      </c>
      <c r="I22" s="27">
        <v>77</v>
      </c>
      <c r="J22" s="27">
        <v>76</v>
      </c>
      <c r="K22" s="27">
        <v>33</v>
      </c>
      <c r="L22" s="27">
        <v>33</v>
      </c>
      <c r="M22" s="29">
        <f t="shared" si="1"/>
        <v>70.2</v>
      </c>
      <c r="N22" s="217">
        <f t="shared" si="0"/>
        <v>18</v>
      </c>
    </row>
    <row r="23" spans="1:14" ht="20.149999999999999" customHeight="1" x14ac:dyDescent="0.4">
      <c r="A23" s="217">
        <f>座位輸入!E22</f>
        <v>19</v>
      </c>
      <c r="B23" s="5" t="str">
        <f>IFERROR(INDEX(個資!$E:$E,MATCH(A23,個資!$A:$A,0)),"")</f>
        <v>高飛(女)</v>
      </c>
      <c r="C23" s="27">
        <v>82</v>
      </c>
      <c r="D23" s="27">
        <v>81</v>
      </c>
      <c r="E23" s="27">
        <v>80</v>
      </c>
      <c r="F23" s="27">
        <v>79</v>
      </c>
      <c r="G23" s="27">
        <v>78</v>
      </c>
      <c r="H23" s="27">
        <v>77</v>
      </c>
      <c r="I23" s="27">
        <v>76</v>
      </c>
      <c r="J23" s="27">
        <v>75</v>
      </c>
      <c r="K23" s="27">
        <v>32</v>
      </c>
      <c r="L23" s="27">
        <v>32</v>
      </c>
      <c r="M23" s="29">
        <f t="shared" si="1"/>
        <v>69.2</v>
      </c>
      <c r="N23" s="217">
        <f t="shared" si="0"/>
        <v>19</v>
      </c>
    </row>
    <row r="24" spans="1:14" ht="20.149999999999999" customHeight="1" x14ac:dyDescent="0.4">
      <c r="A24" s="217">
        <f>座位輸入!E23</f>
        <v>20</v>
      </c>
      <c r="B24" s="5" t="str">
        <f>IFERROR(INDEX(個資!$E:$E,MATCH(A24,個資!$A:$A,0)),"")</f>
        <v>布魯托(女)</v>
      </c>
      <c r="C24" s="27">
        <v>81</v>
      </c>
      <c r="D24" s="27">
        <v>80</v>
      </c>
      <c r="E24" s="27">
        <v>79</v>
      </c>
      <c r="F24" s="27">
        <v>78</v>
      </c>
      <c r="G24" s="27">
        <v>77</v>
      </c>
      <c r="H24" s="27">
        <v>76</v>
      </c>
      <c r="I24" s="27">
        <v>75</v>
      </c>
      <c r="J24" s="27">
        <v>74</v>
      </c>
      <c r="K24" s="27">
        <v>31</v>
      </c>
      <c r="L24" s="27">
        <v>31</v>
      </c>
      <c r="M24" s="29">
        <f t="shared" si="1"/>
        <v>68.2</v>
      </c>
      <c r="N24" s="217">
        <f t="shared" si="0"/>
        <v>20</v>
      </c>
    </row>
    <row r="25" spans="1:14" ht="20.149999999999999" customHeight="1" x14ac:dyDescent="0.4">
      <c r="A25" s="217">
        <f>座位輸入!E24</f>
        <v>21</v>
      </c>
      <c r="B25" s="5" t="str">
        <f>IFERROR(INDEX(個資!$E:$E,MATCH(A25,個資!$A:$A,0)),"")</f>
        <v>彭彭(女)</v>
      </c>
      <c r="C25" s="27">
        <v>80</v>
      </c>
      <c r="D25" s="27">
        <v>79</v>
      </c>
      <c r="E25" s="27">
        <v>78</v>
      </c>
      <c r="F25" s="27">
        <v>77</v>
      </c>
      <c r="G25" s="27">
        <v>76</v>
      </c>
      <c r="H25" s="27">
        <v>75</v>
      </c>
      <c r="I25" s="27">
        <v>74</v>
      </c>
      <c r="J25" s="27">
        <v>73</v>
      </c>
      <c r="K25" s="27">
        <v>30</v>
      </c>
      <c r="L25" s="27">
        <v>30</v>
      </c>
      <c r="M25" s="29">
        <f t="shared" si="1"/>
        <v>67.2</v>
      </c>
      <c r="N25" s="217">
        <f t="shared" si="0"/>
        <v>21</v>
      </c>
    </row>
    <row r="26" spans="1:14" ht="20.149999999999999" customHeight="1" x14ac:dyDescent="0.4">
      <c r="A26" s="217">
        <f>座位輸入!E25</f>
        <v>22</v>
      </c>
      <c r="B26" s="5" t="str">
        <f>IFERROR(INDEX(個資!$E:$E,MATCH(A26,個資!$A:$A,0)),"")</f>
        <v>丁滿(女)</v>
      </c>
      <c r="C26" s="27">
        <v>79</v>
      </c>
      <c r="D26" s="27">
        <v>78</v>
      </c>
      <c r="E26" s="27">
        <v>77</v>
      </c>
      <c r="F26" s="27">
        <v>76</v>
      </c>
      <c r="G26" s="27">
        <v>75</v>
      </c>
      <c r="H26" s="27">
        <v>74</v>
      </c>
      <c r="I26" s="27">
        <v>73</v>
      </c>
      <c r="J26" s="27">
        <v>72</v>
      </c>
      <c r="K26" s="27">
        <v>29</v>
      </c>
      <c r="L26" s="27">
        <v>29</v>
      </c>
      <c r="M26" s="29">
        <f t="shared" si="1"/>
        <v>66.2</v>
      </c>
      <c r="N26" s="217">
        <f t="shared" si="0"/>
        <v>22</v>
      </c>
    </row>
    <row r="27" spans="1:14" ht="20.149999999999999" customHeight="1" x14ac:dyDescent="0.4">
      <c r="A27" s="217">
        <f>座位輸入!E26</f>
        <v>23</v>
      </c>
      <c r="B27" s="5" t="str">
        <f>IFERROR(INDEX(個資!$E:$E,MATCH(A27,個資!$A:$A,0)),"")</f>
        <v>辛巴(女)</v>
      </c>
      <c r="C27" s="27">
        <v>78</v>
      </c>
      <c r="D27" s="27">
        <v>77</v>
      </c>
      <c r="E27" s="27">
        <v>76</v>
      </c>
      <c r="F27" s="27">
        <v>75</v>
      </c>
      <c r="G27" s="27">
        <v>74</v>
      </c>
      <c r="H27" s="27">
        <v>73</v>
      </c>
      <c r="I27" s="27">
        <v>72</v>
      </c>
      <c r="J27" s="27">
        <v>71</v>
      </c>
      <c r="K27" s="27">
        <v>28</v>
      </c>
      <c r="L27" s="27">
        <v>28</v>
      </c>
      <c r="M27" s="29">
        <f t="shared" si="1"/>
        <v>65.2</v>
      </c>
      <c r="N27" s="217">
        <f t="shared" si="0"/>
        <v>23</v>
      </c>
    </row>
    <row r="28" spans="1:14" ht="20.149999999999999" customHeight="1" x14ac:dyDescent="0.4">
      <c r="A28" s="217">
        <f>座位輸入!E27</f>
        <v>24</v>
      </c>
      <c r="B28" s="5" t="str">
        <f>IFERROR(INDEX(個資!$E:$E,MATCH(A28,個資!$A:$A,0)),"")</f>
        <v>艾莉絲(女)</v>
      </c>
      <c r="C28" s="27">
        <v>77</v>
      </c>
      <c r="D28" s="27">
        <v>76</v>
      </c>
      <c r="E28" s="27">
        <v>75</v>
      </c>
      <c r="F28" s="27">
        <v>74</v>
      </c>
      <c r="G28" s="27">
        <v>73</v>
      </c>
      <c r="H28" s="27">
        <v>72</v>
      </c>
      <c r="I28" s="27">
        <v>71</v>
      </c>
      <c r="J28" s="27">
        <v>70</v>
      </c>
      <c r="K28" s="27">
        <v>27</v>
      </c>
      <c r="L28" s="27">
        <v>27</v>
      </c>
      <c r="M28" s="29">
        <f t="shared" si="1"/>
        <v>64.2</v>
      </c>
      <c r="N28" s="217">
        <f t="shared" si="0"/>
        <v>24</v>
      </c>
    </row>
    <row r="29" spans="1:14" ht="20.149999999999999" customHeight="1" x14ac:dyDescent="0.4">
      <c r="A29" s="217">
        <f>座位輸入!E28</f>
        <v>25</v>
      </c>
      <c r="B29" s="5" t="str">
        <f>IFERROR(INDEX(個資!$E:$E,MATCH(A29,個資!$A:$A,0)),"")</f>
        <v>泰山(女)</v>
      </c>
      <c r="C29" s="27">
        <v>76</v>
      </c>
      <c r="D29" s="27">
        <v>75</v>
      </c>
      <c r="E29" s="27">
        <v>74</v>
      </c>
      <c r="F29" s="27">
        <v>73</v>
      </c>
      <c r="G29" s="27">
        <v>72</v>
      </c>
      <c r="H29" s="27">
        <v>71</v>
      </c>
      <c r="I29" s="27">
        <v>70</v>
      </c>
      <c r="J29" s="27">
        <v>69</v>
      </c>
      <c r="K29" s="27">
        <v>26</v>
      </c>
      <c r="L29" s="27">
        <v>26</v>
      </c>
      <c r="M29" s="29">
        <f t="shared" si="1"/>
        <v>63.2</v>
      </c>
      <c r="N29" s="217">
        <f t="shared" si="0"/>
        <v>25</v>
      </c>
    </row>
    <row r="30" spans="1:14" ht="20.149999999999999" customHeight="1" x14ac:dyDescent="0.4">
      <c r="A30" s="217">
        <f>座位輸入!E29</f>
        <v>26</v>
      </c>
      <c r="B30" s="5" t="str">
        <f>IFERROR(INDEX(個資!$E:$E,MATCH(A30,個資!$A:$A,0)),"")</f>
        <v>小飛象(女)</v>
      </c>
      <c r="C30" s="27">
        <v>75</v>
      </c>
      <c r="D30" s="27">
        <v>74</v>
      </c>
      <c r="E30" s="27">
        <v>73</v>
      </c>
      <c r="F30" s="27">
        <v>72</v>
      </c>
      <c r="G30" s="27">
        <v>71</v>
      </c>
      <c r="H30" s="27">
        <v>70</v>
      </c>
      <c r="I30" s="27">
        <v>69</v>
      </c>
      <c r="J30" s="27">
        <v>68</v>
      </c>
      <c r="K30" s="27">
        <v>25</v>
      </c>
      <c r="L30" s="27">
        <v>25</v>
      </c>
      <c r="M30" s="29">
        <f t="shared" si="1"/>
        <v>62.2</v>
      </c>
      <c r="N30" s="217">
        <f t="shared" si="0"/>
        <v>26</v>
      </c>
    </row>
    <row r="31" spans="1:14" ht="20.149999999999999" customHeight="1" x14ac:dyDescent="0.4">
      <c r="A31" s="217">
        <f>座位輸入!E30</f>
        <v>27</v>
      </c>
      <c r="B31" s="5" t="str">
        <f>IFERROR(INDEX(個資!$E:$E,MATCH(A31,個資!$A:$A,0)),"")</f>
        <v>小飛俠(女)</v>
      </c>
      <c r="C31" s="27">
        <v>74</v>
      </c>
      <c r="D31" s="27">
        <v>73</v>
      </c>
      <c r="E31" s="27">
        <v>72</v>
      </c>
      <c r="F31" s="27">
        <v>71</v>
      </c>
      <c r="G31" s="27">
        <v>70</v>
      </c>
      <c r="H31" s="27">
        <v>69</v>
      </c>
      <c r="I31" s="27">
        <v>68</v>
      </c>
      <c r="J31" s="27">
        <v>67</v>
      </c>
      <c r="K31" s="27">
        <v>24</v>
      </c>
      <c r="L31" s="27">
        <v>24</v>
      </c>
      <c r="M31" s="29">
        <f t="shared" si="1"/>
        <v>61.2</v>
      </c>
      <c r="N31" s="217">
        <f t="shared" si="0"/>
        <v>27</v>
      </c>
    </row>
    <row r="32" spans="1:14" ht="20.149999999999999" customHeight="1" x14ac:dyDescent="0.4">
      <c r="A32" s="217">
        <f>座位輸入!E31</f>
        <v>28</v>
      </c>
      <c r="B32" s="5" t="str">
        <f>IFERROR(INDEX(個資!$E:$E,MATCH(A32,個資!$A:$A,0)),"")</f>
        <v>茉莉(女)</v>
      </c>
      <c r="C32" s="27">
        <v>73</v>
      </c>
      <c r="D32" s="27">
        <v>72</v>
      </c>
      <c r="E32" s="27">
        <v>71</v>
      </c>
      <c r="F32" s="27">
        <v>70</v>
      </c>
      <c r="G32" s="27">
        <v>69</v>
      </c>
      <c r="H32" s="27">
        <v>68</v>
      </c>
      <c r="I32" s="27">
        <v>67</v>
      </c>
      <c r="J32" s="27">
        <v>66</v>
      </c>
      <c r="K32" s="27">
        <v>23</v>
      </c>
      <c r="L32" s="27">
        <v>23</v>
      </c>
      <c r="M32" s="29">
        <f t="shared" si="1"/>
        <v>60.2</v>
      </c>
      <c r="N32" s="217">
        <f t="shared" si="0"/>
        <v>28</v>
      </c>
    </row>
    <row r="33" spans="1:14" ht="20.149999999999999" customHeight="1" x14ac:dyDescent="0.4">
      <c r="A33" s="217">
        <f>座位輸入!E32</f>
        <v>29</v>
      </c>
      <c r="B33" s="5" t="str">
        <f>IFERROR(INDEX(個資!$E:$E,MATCH(A33,個資!$A:$A,0)),"")</f>
        <v>阿布(女)</v>
      </c>
      <c r="C33" s="27">
        <v>72</v>
      </c>
      <c r="D33" s="27">
        <v>71</v>
      </c>
      <c r="E33" s="27">
        <v>70</v>
      </c>
      <c r="F33" s="27">
        <v>69</v>
      </c>
      <c r="G33" s="27">
        <v>68</v>
      </c>
      <c r="H33" s="27">
        <v>67</v>
      </c>
      <c r="I33" s="27">
        <v>66</v>
      </c>
      <c r="J33" s="27">
        <v>65</v>
      </c>
      <c r="K33" s="27">
        <v>22</v>
      </c>
      <c r="L33" s="27">
        <v>22</v>
      </c>
      <c r="M33" s="29">
        <f t="shared" si="1"/>
        <v>59.2</v>
      </c>
      <c r="N33" s="217">
        <f t="shared" si="0"/>
        <v>29</v>
      </c>
    </row>
    <row r="34" spans="1:14" ht="20.149999999999999" customHeight="1" x14ac:dyDescent="0.4">
      <c r="A34" s="217">
        <f>座位輸入!E33</f>
        <v>30</v>
      </c>
      <c r="B34" s="5" t="str">
        <f>IFERROR(INDEX(個資!$E:$E,MATCH(A34,個資!$A:$A,0)),"")</f>
        <v>阿拉丁(女)</v>
      </c>
      <c r="C34" s="27">
        <v>71</v>
      </c>
      <c r="D34" s="27">
        <v>70</v>
      </c>
      <c r="E34" s="27">
        <v>69</v>
      </c>
      <c r="F34" s="27">
        <v>68</v>
      </c>
      <c r="G34" s="27">
        <v>67</v>
      </c>
      <c r="H34" s="27">
        <v>66</v>
      </c>
      <c r="I34" s="27">
        <v>65</v>
      </c>
      <c r="J34" s="27">
        <v>64</v>
      </c>
      <c r="K34" s="27">
        <v>21</v>
      </c>
      <c r="L34" s="27">
        <v>21</v>
      </c>
      <c r="M34" s="29">
        <f t="shared" si="1"/>
        <v>58.2</v>
      </c>
      <c r="N34" s="217">
        <f t="shared" si="0"/>
        <v>30</v>
      </c>
    </row>
    <row r="35" spans="1:14" ht="19" customHeight="1" x14ac:dyDescent="0.4">
      <c r="B35" s="217" t="s">
        <v>62</v>
      </c>
      <c r="C35" s="214">
        <f t="shared" ref="C35:M35" si="2">IFERROR(AVERAGE(C5:C34),"")</f>
        <v>85.5</v>
      </c>
      <c r="D35" s="214">
        <f t="shared" si="2"/>
        <v>84.5</v>
      </c>
      <c r="E35" s="214">
        <f t="shared" si="2"/>
        <v>83.5</v>
      </c>
      <c r="F35" s="214">
        <f t="shared" si="2"/>
        <v>82.5</v>
      </c>
      <c r="G35" s="214">
        <f t="shared" si="2"/>
        <v>81.5</v>
      </c>
      <c r="H35" s="214">
        <f t="shared" si="2"/>
        <v>80.5</v>
      </c>
      <c r="I35" s="214">
        <f t="shared" si="2"/>
        <v>79.5</v>
      </c>
      <c r="J35" s="214">
        <f t="shared" si="2"/>
        <v>76</v>
      </c>
      <c r="K35" s="214">
        <f t="shared" si="2"/>
        <v>35.5</v>
      </c>
      <c r="L35" s="214">
        <f t="shared" si="2"/>
        <v>35.5</v>
      </c>
      <c r="M35" s="214">
        <f t="shared" si="2"/>
        <v>72.471851851851866</v>
      </c>
      <c r="N35" s="11" t="str">
        <f t="shared" si="0"/>
        <v/>
      </c>
    </row>
    <row r="36" spans="1:14" x14ac:dyDescent="0.4"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4" x14ac:dyDescent="0.4">
      <c r="B37" s="217"/>
      <c r="C37" s="26" t="s">
        <v>30</v>
      </c>
      <c r="D37" s="26" t="s">
        <v>31</v>
      </c>
      <c r="E37" s="26" t="s">
        <v>32</v>
      </c>
      <c r="F37" s="26" t="s">
        <v>33</v>
      </c>
      <c r="G37" s="26" t="s">
        <v>34</v>
      </c>
      <c r="H37" s="26" t="s">
        <v>35</v>
      </c>
      <c r="I37" s="26" t="s">
        <v>36</v>
      </c>
      <c r="J37" s="26" t="s">
        <v>37</v>
      </c>
      <c r="K37" s="26" t="s">
        <v>38</v>
      </c>
      <c r="L37" s="26" t="s">
        <v>39</v>
      </c>
    </row>
    <row r="38" spans="1:14" x14ac:dyDescent="0.4">
      <c r="B38" s="217" t="s">
        <v>63</v>
      </c>
      <c r="C38" s="217" t="s">
        <v>70</v>
      </c>
      <c r="D38" s="217" t="s">
        <v>70</v>
      </c>
      <c r="E38" s="217" t="s">
        <v>70</v>
      </c>
      <c r="F38" s="217" t="s">
        <v>70</v>
      </c>
      <c r="G38" s="217" t="s">
        <v>70</v>
      </c>
      <c r="H38" s="217" t="s">
        <v>70</v>
      </c>
      <c r="I38" s="217" t="s">
        <v>70</v>
      </c>
      <c r="J38" s="217" t="s">
        <v>70</v>
      </c>
      <c r="K38" s="217" t="s">
        <v>70</v>
      </c>
      <c r="L38" s="217" t="s">
        <v>70</v>
      </c>
    </row>
    <row r="39" spans="1:14" x14ac:dyDescent="0.4">
      <c r="B39" s="217">
        <v>100</v>
      </c>
      <c r="C39" s="217">
        <f t="shared" ref="C39:L39" si="3">COUNTIFS(C5:C34,100)</f>
        <v>1</v>
      </c>
      <c r="D39" s="217">
        <f t="shared" si="3"/>
        <v>0</v>
      </c>
      <c r="E39" s="217">
        <f t="shared" si="3"/>
        <v>0</v>
      </c>
      <c r="F39" s="217">
        <f t="shared" si="3"/>
        <v>0</v>
      </c>
      <c r="G39" s="217">
        <f t="shared" si="3"/>
        <v>0</v>
      </c>
      <c r="H39" s="217">
        <f t="shared" si="3"/>
        <v>0</v>
      </c>
      <c r="I39" s="217">
        <f t="shared" si="3"/>
        <v>0</v>
      </c>
      <c r="J39" s="217">
        <f t="shared" si="3"/>
        <v>0</v>
      </c>
      <c r="K39" s="217">
        <f t="shared" si="3"/>
        <v>0</v>
      </c>
      <c r="L39" s="217">
        <f t="shared" si="3"/>
        <v>0</v>
      </c>
    </row>
    <row r="40" spans="1:14" x14ac:dyDescent="0.4">
      <c r="B40" s="217" t="s">
        <v>64</v>
      </c>
      <c r="C40" s="217">
        <f t="shared" ref="C40:L40" si="4">COUNTIFS(C5:C34,"&gt;="&amp;90)-C39</f>
        <v>10</v>
      </c>
      <c r="D40" s="217">
        <f t="shared" si="4"/>
        <v>10</v>
      </c>
      <c r="E40" s="217">
        <f t="shared" si="4"/>
        <v>9</v>
      </c>
      <c r="F40" s="217">
        <f t="shared" si="4"/>
        <v>8</v>
      </c>
      <c r="G40" s="217">
        <f t="shared" si="4"/>
        <v>7</v>
      </c>
      <c r="H40" s="217">
        <f t="shared" si="4"/>
        <v>6</v>
      </c>
      <c r="I40" s="217">
        <f t="shared" si="4"/>
        <v>5</v>
      </c>
      <c r="J40" s="217">
        <f t="shared" si="4"/>
        <v>2</v>
      </c>
      <c r="K40" s="217">
        <f t="shared" si="4"/>
        <v>0</v>
      </c>
      <c r="L40" s="217">
        <f t="shared" si="4"/>
        <v>0</v>
      </c>
    </row>
    <row r="41" spans="1:14" x14ac:dyDescent="0.4">
      <c r="B41" s="217" t="s">
        <v>65</v>
      </c>
      <c r="C41" s="217">
        <f t="shared" ref="C41:L41" si="5">COUNTIFS(C5:C34,"&gt;="&amp;80)-C40-C39</f>
        <v>10</v>
      </c>
      <c r="D41" s="217">
        <f t="shared" si="5"/>
        <v>10</v>
      </c>
      <c r="E41" s="217">
        <f t="shared" si="5"/>
        <v>10</v>
      </c>
      <c r="F41" s="217">
        <f t="shared" si="5"/>
        <v>10</v>
      </c>
      <c r="G41" s="217">
        <f t="shared" si="5"/>
        <v>10</v>
      </c>
      <c r="H41" s="217">
        <f t="shared" si="5"/>
        <v>10</v>
      </c>
      <c r="I41" s="217">
        <f t="shared" si="5"/>
        <v>10</v>
      </c>
      <c r="J41" s="217">
        <f t="shared" si="5"/>
        <v>9</v>
      </c>
      <c r="K41" s="217">
        <f t="shared" si="5"/>
        <v>0</v>
      </c>
      <c r="L41" s="217">
        <f t="shared" si="5"/>
        <v>0</v>
      </c>
    </row>
    <row r="42" spans="1:14" x14ac:dyDescent="0.4">
      <c r="B42" s="217" t="s">
        <v>66</v>
      </c>
      <c r="C42" s="217">
        <f t="shared" ref="C42:L42" si="6">COUNTIFS(C5:C34,"&gt;="&amp;70)-C41-C40-C39</f>
        <v>9</v>
      </c>
      <c r="D42" s="217">
        <f t="shared" si="6"/>
        <v>10</v>
      </c>
      <c r="E42" s="217">
        <f t="shared" si="6"/>
        <v>10</v>
      </c>
      <c r="F42" s="217">
        <f t="shared" si="6"/>
        <v>10</v>
      </c>
      <c r="G42" s="217">
        <f t="shared" si="6"/>
        <v>10</v>
      </c>
      <c r="H42" s="217">
        <f t="shared" si="6"/>
        <v>10</v>
      </c>
      <c r="I42" s="217">
        <f t="shared" si="6"/>
        <v>10</v>
      </c>
      <c r="J42" s="217">
        <f t="shared" si="6"/>
        <v>10</v>
      </c>
      <c r="K42" s="217">
        <f t="shared" si="6"/>
        <v>0</v>
      </c>
      <c r="L42" s="217">
        <f t="shared" si="6"/>
        <v>0</v>
      </c>
    </row>
    <row r="43" spans="1:14" x14ac:dyDescent="0.4">
      <c r="B43" s="217" t="s">
        <v>67</v>
      </c>
      <c r="C43" s="217">
        <f t="shared" ref="C43:L43" si="7">COUNTIFS(C5:C34,"&gt;="&amp;60)-C42-C41-C40-C39</f>
        <v>0</v>
      </c>
      <c r="D43" s="217">
        <f t="shared" si="7"/>
        <v>0</v>
      </c>
      <c r="E43" s="217">
        <f t="shared" si="7"/>
        <v>1</v>
      </c>
      <c r="F43" s="217">
        <f t="shared" si="7"/>
        <v>2</v>
      </c>
      <c r="G43" s="217">
        <f t="shared" si="7"/>
        <v>3</v>
      </c>
      <c r="H43" s="217">
        <f t="shared" si="7"/>
        <v>4</v>
      </c>
      <c r="I43" s="217">
        <f t="shared" si="7"/>
        <v>5</v>
      </c>
      <c r="J43" s="217">
        <f t="shared" si="7"/>
        <v>7</v>
      </c>
      <c r="K43" s="217">
        <f t="shared" si="7"/>
        <v>0</v>
      </c>
      <c r="L43" s="217">
        <f t="shared" si="7"/>
        <v>0</v>
      </c>
    </row>
    <row r="44" spans="1:14" x14ac:dyDescent="0.4">
      <c r="B44" s="217" t="s">
        <v>68</v>
      </c>
      <c r="C44" s="217">
        <f t="shared" ref="C44:L44" si="8">COUNTIFS(C5:C34,"&gt;="&amp;50)-C43-C42-C41-C40-C39</f>
        <v>0</v>
      </c>
      <c r="D44" s="217">
        <f t="shared" si="8"/>
        <v>0</v>
      </c>
      <c r="E44" s="217">
        <f t="shared" si="8"/>
        <v>0</v>
      </c>
      <c r="F44" s="217">
        <f t="shared" si="8"/>
        <v>0</v>
      </c>
      <c r="G44" s="217">
        <f t="shared" si="8"/>
        <v>0</v>
      </c>
      <c r="H44" s="217">
        <f t="shared" si="8"/>
        <v>0</v>
      </c>
      <c r="I44" s="217">
        <f t="shared" si="8"/>
        <v>0</v>
      </c>
      <c r="J44" s="217">
        <f t="shared" si="8"/>
        <v>1</v>
      </c>
      <c r="K44" s="217">
        <f t="shared" si="8"/>
        <v>1</v>
      </c>
      <c r="L44" s="217">
        <f t="shared" si="8"/>
        <v>1</v>
      </c>
    </row>
    <row r="45" spans="1:14" x14ac:dyDescent="0.4">
      <c r="B45" s="217" t="s">
        <v>69</v>
      </c>
      <c r="C45" s="217">
        <f t="shared" ref="C45:L45" si="9">COUNTIFS(C5:C34,"&lt;"&amp;50)</f>
        <v>0</v>
      </c>
      <c r="D45" s="217">
        <f t="shared" si="9"/>
        <v>0</v>
      </c>
      <c r="E45" s="217">
        <f t="shared" si="9"/>
        <v>0</v>
      </c>
      <c r="F45" s="217">
        <f t="shared" si="9"/>
        <v>0</v>
      </c>
      <c r="G45" s="217">
        <f t="shared" si="9"/>
        <v>0</v>
      </c>
      <c r="H45" s="217">
        <f t="shared" si="9"/>
        <v>0</v>
      </c>
      <c r="I45" s="217">
        <f t="shared" si="9"/>
        <v>0</v>
      </c>
      <c r="J45" s="217">
        <f t="shared" si="9"/>
        <v>0</v>
      </c>
      <c r="K45" s="217">
        <f t="shared" si="9"/>
        <v>29</v>
      </c>
      <c r="L45" s="217">
        <f t="shared" si="9"/>
        <v>29</v>
      </c>
    </row>
    <row r="46" spans="1:14" x14ac:dyDescent="0.4">
      <c r="B46" s="217" t="s">
        <v>572</v>
      </c>
      <c r="C46" s="217">
        <f>SUM(C39:C45)</f>
        <v>30</v>
      </c>
      <c r="D46" s="217">
        <f t="shared" ref="D46:L46" si="10">SUM(D39:D45)</f>
        <v>30</v>
      </c>
      <c r="E46" s="217">
        <f t="shared" si="10"/>
        <v>30</v>
      </c>
      <c r="F46" s="217">
        <f t="shared" si="10"/>
        <v>30</v>
      </c>
      <c r="G46" s="217">
        <f t="shared" si="10"/>
        <v>30</v>
      </c>
      <c r="H46" s="217">
        <f t="shared" si="10"/>
        <v>30</v>
      </c>
      <c r="I46" s="217">
        <f t="shared" si="10"/>
        <v>30</v>
      </c>
      <c r="J46" s="217">
        <f t="shared" si="10"/>
        <v>29</v>
      </c>
      <c r="K46" s="217">
        <f t="shared" si="10"/>
        <v>30</v>
      </c>
      <c r="L46" s="217">
        <f t="shared" si="10"/>
        <v>30</v>
      </c>
    </row>
  </sheetData>
  <sheetProtection algorithmName="SHA-512" hashValue="xASKjeAuETb3XnAkHf0HX2ppIy8SDmQLA169vsZGY+S0obWDLZ308/qVHfIaodQ0LzaOkuDGI0VvXkpVtmcaBw==" saltValue="n5HRDpA/4dI61je9UWfQQQ==" spinCount="100000" sheet="1" objects="1" scenarios="1"/>
  <phoneticPr fontId="1" type="noConversion"/>
  <conditionalFormatting sqref="C35:M35">
    <cfRule type="cellIs" dxfId="29" priority="5" operator="lessThan">
      <formula>60</formula>
    </cfRule>
  </conditionalFormatting>
  <conditionalFormatting sqref="C5:M34">
    <cfRule type="cellIs" dxfId="28" priority="4" operator="lessThan">
      <formula>60</formula>
    </cfRule>
  </conditionalFormatting>
  <conditionalFormatting sqref="C5:N34">
    <cfRule type="cellIs" dxfId="27" priority="3" operator="lessThan">
      <formula>60</formula>
    </cfRule>
  </conditionalFormatting>
  <conditionalFormatting sqref="C43:L45">
    <cfRule type="cellIs" dxfId="26" priority="1" operator="greaterThan">
      <formula>0</formula>
    </cfRule>
    <cfRule type="cellIs" dxfId="25" priority="2" operator="greaterThan">
      <formula>1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22" sqref="Q22"/>
    </sheetView>
  </sheetViews>
  <sheetFormatPr defaultColWidth="9" defaultRowHeight="17" x14ac:dyDescent="0.4"/>
  <cols>
    <col min="1" max="1" width="7" style="7" customWidth="1"/>
    <col min="2" max="2" width="9" style="7" customWidth="1"/>
    <col min="3" max="12" width="7.6328125" style="6" customWidth="1"/>
    <col min="13" max="16384" width="9" style="6"/>
  </cols>
  <sheetData>
    <row r="1" spans="1:14" s="8" customFormat="1" ht="14.25" customHeight="1" x14ac:dyDescent="0.4">
      <c r="A1" s="42" t="str">
        <f>個資!F1&amp;"學年"</f>
        <v>109-1學年</v>
      </c>
      <c r="C1" s="109" t="str">
        <f>個資!C6&amp;"班  "&amp;個資!F4 &amp;個資!A4</f>
        <v>101班  迪士尼導師</v>
      </c>
      <c r="F1" s="43"/>
      <c r="H1" s="43"/>
      <c r="I1" s="83"/>
      <c r="L1" s="43"/>
      <c r="M1" s="43"/>
      <c r="N1" s="118">
        <f ca="1">TODAY()</f>
        <v>44006</v>
      </c>
    </row>
    <row r="2" spans="1:14" s="1" customFormat="1" ht="16" customHeight="1" x14ac:dyDescent="0.4">
      <c r="B2" s="4" t="s">
        <v>28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2"/>
    </row>
    <row r="3" spans="1:14" s="1" customFormat="1" ht="49.5" customHeight="1" x14ac:dyDescent="0.4">
      <c r="B3" s="4" t="s">
        <v>29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2"/>
    </row>
    <row r="4" spans="1:14" s="1" customFormat="1" ht="14.25" customHeight="1" x14ac:dyDescent="0.4">
      <c r="A4" s="19" t="s">
        <v>0</v>
      </c>
      <c r="B4" s="219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5" t="s">
        <v>38</v>
      </c>
      <c r="L4" s="25" t="s">
        <v>39</v>
      </c>
      <c r="M4" s="5" t="s">
        <v>62</v>
      </c>
      <c r="N4" s="28" t="s">
        <v>72</v>
      </c>
    </row>
    <row r="5" spans="1:14" ht="20.149999999999999" customHeight="1" x14ac:dyDescent="0.4">
      <c r="A5" s="219">
        <f>座位輸入!E4</f>
        <v>1</v>
      </c>
      <c r="B5" s="5" t="str">
        <f>IFERROR(INDEX(個資!$E:$E,MATCH(A5,個資!$A:$A,0)),"")</f>
        <v>唐老鴨(男)</v>
      </c>
      <c r="C5" s="27">
        <v>100</v>
      </c>
      <c r="D5" s="27">
        <v>99</v>
      </c>
      <c r="E5" s="27">
        <v>98</v>
      </c>
      <c r="F5" s="27">
        <v>97</v>
      </c>
      <c r="G5" s="27">
        <v>96</v>
      </c>
      <c r="H5" s="27">
        <v>95</v>
      </c>
      <c r="I5" s="27">
        <v>94</v>
      </c>
      <c r="J5" s="27">
        <v>93</v>
      </c>
      <c r="K5" s="27">
        <v>50</v>
      </c>
      <c r="L5" s="27">
        <v>50</v>
      </c>
      <c r="M5" s="29">
        <f>IFERROR(AVERAGE(C5:L5),"")</f>
        <v>87.2</v>
      </c>
      <c r="N5" s="219">
        <f t="shared" ref="N5:N35" si="0">IFERROR(_xlfn.RANK.EQ(M5,$M$5:$M$34),"")</f>
        <v>1</v>
      </c>
    </row>
    <row r="6" spans="1:14" ht="20.149999999999999" customHeight="1" x14ac:dyDescent="0.4">
      <c r="A6" s="219">
        <f>座位輸入!E5</f>
        <v>2</v>
      </c>
      <c r="B6" s="5" t="str">
        <f>IFERROR(INDEX(個資!$E:$E,MATCH(A6,個資!$A:$A,0)),"")</f>
        <v>跳跳虎(男)</v>
      </c>
      <c r="C6" s="27">
        <v>99</v>
      </c>
      <c r="D6" s="27">
        <v>98</v>
      </c>
      <c r="E6" s="27">
        <v>97</v>
      </c>
      <c r="F6" s="27">
        <v>96</v>
      </c>
      <c r="G6" s="27">
        <v>95</v>
      </c>
      <c r="H6" s="27">
        <v>94</v>
      </c>
      <c r="I6" s="27">
        <v>93</v>
      </c>
      <c r="J6" s="27">
        <v>92</v>
      </c>
      <c r="K6" s="27">
        <v>49</v>
      </c>
      <c r="L6" s="27">
        <v>49</v>
      </c>
      <c r="M6" s="29">
        <f t="shared" ref="M6:M34" si="1">IFERROR(AVERAGE(C6:L6),"")</f>
        <v>86.2</v>
      </c>
      <c r="N6" s="219">
        <f t="shared" si="0"/>
        <v>2</v>
      </c>
    </row>
    <row r="7" spans="1:14" ht="20.149999999999999" customHeight="1" x14ac:dyDescent="0.4">
      <c r="A7" s="219">
        <f>座位輸入!E6</f>
        <v>3</v>
      </c>
      <c r="B7" s="5" t="str">
        <f>IFERROR(INDEX(個資!$E:$E,MATCH(A7,個資!$A:$A,0)),"")</f>
        <v>小熊維尼(男)</v>
      </c>
      <c r="C7" s="27">
        <v>98</v>
      </c>
      <c r="D7" s="27">
        <v>97</v>
      </c>
      <c r="E7" s="27">
        <v>96</v>
      </c>
      <c r="F7" s="27">
        <v>95</v>
      </c>
      <c r="G7" s="27">
        <v>94</v>
      </c>
      <c r="H7" s="27">
        <v>93</v>
      </c>
      <c r="I7" s="27">
        <v>92</v>
      </c>
      <c r="J7" s="27"/>
      <c r="K7" s="27">
        <v>48</v>
      </c>
      <c r="L7" s="27">
        <v>48</v>
      </c>
      <c r="M7" s="29">
        <f t="shared" si="1"/>
        <v>84.555555555555557</v>
      </c>
      <c r="N7" s="219">
        <f t="shared" si="0"/>
        <v>3</v>
      </c>
    </row>
    <row r="8" spans="1:14" ht="20.149999999999999" customHeight="1" x14ac:dyDescent="0.4">
      <c r="A8" s="219">
        <f>座位輸入!E7</f>
        <v>4</v>
      </c>
      <c r="B8" s="5" t="str">
        <f>IFERROR(INDEX(個資!$E:$E,MATCH(A8,個資!$A:$A,0)),"")</f>
        <v>米老鼠 (男)</v>
      </c>
      <c r="C8" s="27">
        <v>97</v>
      </c>
      <c r="D8" s="27">
        <v>96</v>
      </c>
      <c r="E8" s="27">
        <v>95</v>
      </c>
      <c r="F8" s="27">
        <v>94</v>
      </c>
      <c r="G8" s="27">
        <v>93</v>
      </c>
      <c r="H8" s="27">
        <v>92</v>
      </c>
      <c r="I8" s="27">
        <v>91</v>
      </c>
      <c r="J8" s="27"/>
      <c r="K8" s="27">
        <v>47</v>
      </c>
      <c r="L8" s="27">
        <v>47</v>
      </c>
      <c r="M8" s="29">
        <f t="shared" si="1"/>
        <v>83.555555555555557</v>
      </c>
      <c r="N8" s="219">
        <f t="shared" si="0"/>
        <v>4</v>
      </c>
    </row>
    <row r="9" spans="1:14" ht="20.149999999999999" customHeight="1" x14ac:dyDescent="0.4">
      <c r="A9" s="219">
        <f>座位輸入!E8</f>
        <v>5</v>
      </c>
      <c r="B9" s="5" t="str">
        <f>IFERROR(INDEX(個資!$E:$E,MATCH(A9,個資!$A:$A,0)),"")</f>
        <v>小豬(男)</v>
      </c>
      <c r="C9" s="27">
        <v>96</v>
      </c>
      <c r="D9" s="27">
        <v>95</v>
      </c>
      <c r="E9" s="27">
        <v>94</v>
      </c>
      <c r="F9" s="27">
        <v>93</v>
      </c>
      <c r="G9" s="27">
        <v>92</v>
      </c>
      <c r="H9" s="27">
        <v>91</v>
      </c>
      <c r="I9" s="27">
        <v>90</v>
      </c>
      <c r="J9" s="27"/>
      <c r="K9" s="27">
        <v>46</v>
      </c>
      <c r="L9" s="27">
        <v>46</v>
      </c>
      <c r="M9" s="29">
        <f t="shared" si="1"/>
        <v>82.555555555555557</v>
      </c>
      <c r="N9" s="219">
        <f t="shared" si="0"/>
        <v>5</v>
      </c>
    </row>
    <row r="10" spans="1:14" ht="20.149999999999999" customHeight="1" x14ac:dyDescent="0.4">
      <c r="A10" s="219">
        <f>座位輸入!E9</f>
        <v>6</v>
      </c>
      <c r="B10" s="5" t="str">
        <f>IFERROR(INDEX(個資!$E:$E,MATCH(A10,個資!$A:$A,0)),"")</f>
        <v>白雪公主(男)</v>
      </c>
      <c r="C10" s="27">
        <v>95</v>
      </c>
      <c r="D10" s="27">
        <v>94</v>
      </c>
      <c r="E10" s="27">
        <v>93</v>
      </c>
      <c r="F10" s="27">
        <v>92</v>
      </c>
      <c r="G10" s="27">
        <v>91</v>
      </c>
      <c r="H10" s="27">
        <v>90</v>
      </c>
      <c r="I10" s="27">
        <v>89</v>
      </c>
      <c r="J10" s="27">
        <v>88</v>
      </c>
      <c r="K10" s="27">
        <v>45</v>
      </c>
      <c r="L10" s="27">
        <v>45</v>
      </c>
      <c r="M10" s="29">
        <f t="shared" si="1"/>
        <v>82.2</v>
      </c>
      <c r="N10" s="219">
        <f t="shared" si="0"/>
        <v>6</v>
      </c>
    </row>
    <row r="11" spans="1:14" ht="20.149999999999999" customHeight="1" x14ac:dyDescent="0.4">
      <c r="A11" s="219">
        <f>座位輸入!E10</f>
        <v>7</v>
      </c>
      <c r="B11" s="5" t="str">
        <f>IFERROR(INDEX(個資!$E:$E,MATCH(A11,個資!$A:$A,0)),"")</f>
        <v>灰姑娘(男)</v>
      </c>
      <c r="C11" s="27">
        <v>94</v>
      </c>
      <c r="D11" s="27">
        <v>93</v>
      </c>
      <c r="E11" s="27">
        <v>92</v>
      </c>
      <c r="F11" s="27">
        <v>91</v>
      </c>
      <c r="G11" s="27">
        <v>90</v>
      </c>
      <c r="H11" s="27">
        <v>89</v>
      </c>
      <c r="I11" s="27">
        <v>88</v>
      </c>
      <c r="J11" s="27">
        <v>87</v>
      </c>
      <c r="K11" s="27">
        <v>44</v>
      </c>
      <c r="L11" s="27">
        <v>44</v>
      </c>
      <c r="M11" s="29">
        <f t="shared" si="1"/>
        <v>81.2</v>
      </c>
      <c r="N11" s="219">
        <f t="shared" si="0"/>
        <v>7</v>
      </c>
    </row>
    <row r="12" spans="1:14" ht="20.149999999999999" customHeight="1" x14ac:dyDescent="0.4">
      <c r="A12" s="219">
        <f>座位輸入!E11</f>
        <v>8</v>
      </c>
      <c r="B12" s="5" t="str">
        <f>IFERROR(INDEX(個資!$E:$E,MATCH(A12,個資!$A:$A,0)),"")</f>
        <v>皮諾丘(男)</v>
      </c>
      <c r="C12" s="27">
        <v>93</v>
      </c>
      <c r="D12" s="27">
        <v>92</v>
      </c>
      <c r="E12" s="27">
        <v>91</v>
      </c>
      <c r="F12" s="27">
        <v>90</v>
      </c>
      <c r="G12" s="27">
        <v>89</v>
      </c>
      <c r="H12" s="27">
        <v>88</v>
      </c>
      <c r="I12" s="27">
        <v>87</v>
      </c>
      <c r="J12" s="27">
        <v>86</v>
      </c>
      <c r="K12" s="27">
        <v>43</v>
      </c>
      <c r="L12" s="27">
        <v>43</v>
      </c>
      <c r="M12" s="29">
        <f t="shared" si="1"/>
        <v>80.2</v>
      </c>
      <c r="N12" s="219">
        <f t="shared" si="0"/>
        <v>8</v>
      </c>
    </row>
    <row r="13" spans="1:14" ht="20.149999999999999" customHeight="1" x14ac:dyDescent="0.4">
      <c r="A13" s="219">
        <f>座位輸入!E12</f>
        <v>9</v>
      </c>
      <c r="B13" s="5" t="str">
        <f>IFERROR(INDEX(個資!$E:$E,MATCH(A13,個資!$A:$A,0)),"")</f>
        <v>小鹿斑比(男)</v>
      </c>
      <c r="C13" s="27">
        <v>92</v>
      </c>
      <c r="D13" s="27">
        <v>91</v>
      </c>
      <c r="E13" s="27">
        <v>90</v>
      </c>
      <c r="F13" s="27">
        <v>89</v>
      </c>
      <c r="G13" s="27">
        <v>88</v>
      </c>
      <c r="H13" s="27">
        <v>87</v>
      </c>
      <c r="I13" s="27">
        <v>86</v>
      </c>
      <c r="J13" s="27">
        <v>85</v>
      </c>
      <c r="K13" s="27">
        <v>42</v>
      </c>
      <c r="L13" s="27">
        <v>42</v>
      </c>
      <c r="M13" s="29">
        <f t="shared" si="1"/>
        <v>79.2</v>
      </c>
      <c r="N13" s="219">
        <f t="shared" si="0"/>
        <v>9</v>
      </c>
    </row>
    <row r="14" spans="1:14" ht="20.149999999999999" customHeight="1" x14ac:dyDescent="0.4">
      <c r="A14" s="219">
        <f>座位輸入!E13</f>
        <v>10</v>
      </c>
      <c r="B14" s="5" t="str">
        <f>IFERROR(INDEX(個資!$E:$E,MATCH(A14,個資!$A:$A,0)),"")</f>
        <v>邦妮兔(男)</v>
      </c>
      <c r="C14" s="27">
        <v>91</v>
      </c>
      <c r="D14" s="27">
        <v>90</v>
      </c>
      <c r="E14" s="27">
        <v>89</v>
      </c>
      <c r="F14" s="27">
        <v>88</v>
      </c>
      <c r="G14" s="27">
        <v>87</v>
      </c>
      <c r="H14" s="27">
        <v>86</v>
      </c>
      <c r="I14" s="27">
        <v>85</v>
      </c>
      <c r="J14" s="27">
        <v>84</v>
      </c>
      <c r="K14" s="27">
        <v>41</v>
      </c>
      <c r="L14" s="27">
        <v>41</v>
      </c>
      <c r="M14" s="29">
        <f t="shared" si="1"/>
        <v>78.2</v>
      </c>
      <c r="N14" s="219">
        <f t="shared" si="0"/>
        <v>10</v>
      </c>
    </row>
    <row r="15" spans="1:14" ht="20.149999999999999" customHeight="1" x14ac:dyDescent="0.4">
      <c r="A15" s="219">
        <f>座位輸入!E14</f>
        <v>11</v>
      </c>
      <c r="B15" s="5" t="str">
        <f>IFERROR(INDEX(個資!$E:$E,MATCH(A15,個資!$A:$A,0)),"")</f>
        <v>史瑞克(男)</v>
      </c>
      <c r="C15" s="27">
        <v>90</v>
      </c>
      <c r="D15" s="27">
        <v>89</v>
      </c>
      <c r="E15" s="27">
        <v>88</v>
      </c>
      <c r="F15" s="27">
        <v>87</v>
      </c>
      <c r="G15" s="27">
        <v>86</v>
      </c>
      <c r="H15" s="27">
        <v>85</v>
      </c>
      <c r="I15" s="27">
        <v>84</v>
      </c>
      <c r="J15" s="27">
        <v>83</v>
      </c>
      <c r="K15" s="27">
        <v>40</v>
      </c>
      <c r="L15" s="27">
        <v>40</v>
      </c>
      <c r="M15" s="29">
        <f t="shared" si="1"/>
        <v>77.2</v>
      </c>
      <c r="N15" s="219">
        <f t="shared" si="0"/>
        <v>11</v>
      </c>
    </row>
    <row r="16" spans="1:14" ht="20.149999999999999" customHeight="1" x14ac:dyDescent="0.4">
      <c r="A16" s="219">
        <f>座位輸入!E15</f>
        <v>12</v>
      </c>
      <c r="B16" s="5" t="str">
        <f>IFERROR(INDEX(個資!$E:$E,MATCH(A16,個資!$A:$A,0)),"")</f>
        <v>巴斯光年(男)</v>
      </c>
      <c r="C16" s="27">
        <v>89</v>
      </c>
      <c r="D16" s="27">
        <v>88</v>
      </c>
      <c r="E16" s="27">
        <v>87</v>
      </c>
      <c r="F16" s="27">
        <v>86</v>
      </c>
      <c r="G16" s="27">
        <v>85</v>
      </c>
      <c r="H16" s="27">
        <v>84</v>
      </c>
      <c r="I16" s="27">
        <v>83</v>
      </c>
      <c r="J16" s="27">
        <v>82</v>
      </c>
      <c r="K16" s="27">
        <v>39</v>
      </c>
      <c r="L16" s="27">
        <v>39</v>
      </c>
      <c r="M16" s="29">
        <f t="shared" si="1"/>
        <v>76.2</v>
      </c>
      <c r="N16" s="219">
        <f t="shared" si="0"/>
        <v>12</v>
      </c>
    </row>
    <row r="17" spans="1:14" ht="20.149999999999999" customHeight="1" x14ac:dyDescent="0.4">
      <c r="A17" s="219">
        <f>座位輸入!E16</f>
        <v>13</v>
      </c>
      <c r="B17" s="5" t="str">
        <f>IFERROR(INDEX(個資!$E:$E,MATCH(A17,個資!$A:$A,0)),"")</f>
        <v>史迪奇(男)</v>
      </c>
      <c r="C17" s="27">
        <v>88</v>
      </c>
      <c r="D17" s="27">
        <v>87</v>
      </c>
      <c r="E17" s="27">
        <v>86</v>
      </c>
      <c r="F17" s="27">
        <v>85</v>
      </c>
      <c r="G17" s="27">
        <v>84</v>
      </c>
      <c r="H17" s="27">
        <v>83</v>
      </c>
      <c r="I17" s="27">
        <v>82</v>
      </c>
      <c r="J17" s="27">
        <v>81</v>
      </c>
      <c r="K17" s="27">
        <v>38</v>
      </c>
      <c r="L17" s="27">
        <v>38</v>
      </c>
      <c r="M17" s="29">
        <f t="shared" si="1"/>
        <v>75.2</v>
      </c>
      <c r="N17" s="219">
        <f t="shared" si="0"/>
        <v>13</v>
      </c>
    </row>
    <row r="18" spans="1:14" ht="20.149999999999999" customHeight="1" x14ac:dyDescent="0.4">
      <c r="A18" s="219">
        <f>座位輸入!E17</f>
        <v>14</v>
      </c>
      <c r="B18" s="5" t="str">
        <f>IFERROR(INDEX(個資!$E:$E,MATCH(A18,個資!$A:$A,0)),"")</f>
        <v>大眼仔(男)</v>
      </c>
      <c r="C18" s="27">
        <v>87</v>
      </c>
      <c r="D18" s="27">
        <v>86</v>
      </c>
      <c r="E18" s="27">
        <v>85</v>
      </c>
      <c r="F18" s="27">
        <v>84</v>
      </c>
      <c r="G18" s="27">
        <v>83</v>
      </c>
      <c r="H18" s="27">
        <v>82</v>
      </c>
      <c r="I18" s="27">
        <v>81</v>
      </c>
      <c r="J18" s="27">
        <v>80</v>
      </c>
      <c r="K18" s="27">
        <v>37</v>
      </c>
      <c r="L18" s="27">
        <v>37</v>
      </c>
      <c r="M18" s="29">
        <f t="shared" si="1"/>
        <v>74.2</v>
      </c>
      <c r="N18" s="219">
        <f t="shared" si="0"/>
        <v>14</v>
      </c>
    </row>
    <row r="19" spans="1:14" ht="20.149999999999999" customHeight="1" x14ac:dyDescent="0.4">
      <c r="A19" s="219">
        <f>座位輸入!E18</f>
        <v>15</v>
      </c>
      <c r="B19" s="5" t="str">
        <f>IFERROR(INDEX(個資!$E:$E,MATCH(A19,個資!$A:$A,0)),"")</f>
        <v>毛怪(女)</v>
      </c>
      <c r="C19" s="27">
        <v>86</v>
      </c>
      <c r="D19" s="27">
        <v>85</v>
      </c>
      <c r="E19" s="27">
        <v>84</v>
      </c>
      <c r="F19" s="27">
        <v>83</v>
      </c>
      <c r="G19" s="27">
        <v>82</v>
      </c>
      <c r="H19" s="27">
        <v>81</v>
      </c>
      <c r="I19" s="27">
        <v>80</v>
      </c>
      <c r="J19" s="27">
        <v>79</v>
      </c>
      <c r="K19" s="27">
        <v>36</v>
      </c>
      <c r="L19" s="27">
        <v>36</v>
      </c>
      <c r="M19" s="29">
        <f t="shared" si="1"/>
        <v>73.2</v>
      </c>
      <c r="N19" s="219">
        <f t="shared" si="0"/>
        <v>15</v>
      </c>
    </row>
    <row r="20" spans="1:14" ht="20.149999999999999" customHeight="1" x14ac:dyDescent="0.4">
      <c r="A20" s="219">
        <f>座位輸入!E19</f>
        <v>16</v>
      </c>
      <c r="B20" s="5" t="str">
        <f>IFERROR(INDEX(個資!$E:$E,MATCH(A20,個資!$A:$A,0)),"")</f>
        <v>尼莫(女)</v>
      </c>
      <c r="C20" s="27">
        <v>85</v>
      </c>
      <c r="D20" s="27">
        <v>84</v>
      </c>
      <c r="E20" s="27">
        <v>83</v>
      </c>
      <c r="F20" s="27">
        <v>82</v>
      </c>
      <c r="G20" s="27">
        <v>81</v>
      </c>
      <c r="H20" s="27">
        <v>80</v>
      </c>
      <c r="I20" s="27">
        <v>79</v>
      </c>
      <c r="J20" s="27">
        <v>78</v>
      </c>
      <c r="K20" s="27">
        <v>35</v>
      </c>
      <c r="L20" s="27">
        <v>35</v>
      </c>
      <c r="M20" s="29">
        <f t="shared" si="1"/>
        <v>72.2</v>
      </c>
      <c r="N20" s="219">
        <f t="shared" si="0"/>
        <v>16</v>
      </c>
    </row>
    <row r="21" spans="1:14" ht="20.149999999999999" customHeight="1" x14ac:dyDescent="0.4">
      <c r="A21" s="219">
        <f>座位輸入!E20</f>
        <v>17</v>
      </c>
      <c r="B21" s="5" t="str">
        <f>IFERROR(INDEX(個資!$E:$E,MATCH(A21,個資!$A:$A,0)),"")</f>
        <v>愛麗兒(女)</v>
      </c>
      <c r="C21" s="27">
        <v>84</v>
      </c>
      <c r="D21" s="27">
        <v>83</v>
      </c>
      <c r="E21" s="27">
        <v>82</v>
      </c>
      <c r="F21" s="27">
        <v>81</v>
      </c>
      <c r="G21" s="27">
        <v>80</v>
      </c>
      <c r="H21" s="27">
        <v>79</v>
      </c>
      <c r="I21" s="27">
        <v>78</v>
      </c>
      <c r="J21" s="27">
        <v>77</v>
      </c>
      <c r="K21" s="27">
        <v>34</v>
      </c>
      <c r="L21" s="27">
        <v>34</v>
      </c>
      <c r="M21" s="29">
        <f t="shared" si="1"/>
        <v>71.2</v>
      </c>
      <c r="N21" s="219">
        <f t="shared" si="0"/>
        <v>17</v>
      </c>
    </row>
    <row r="22" spans="1:14" ht="20.149999999999999" customHeight="1" x14ac:dyDescent="0.4">
      <c r="A22" s="219">
        <f>座位輸入!E21</f>
        <v>18</v>
      </c>
      <c r="B22" s="5" t="str">
        <f>IFERROR(INDEX(個資!$E:$E,MATCH(A22,個資!$A:$A,0)),"")</f>
        <v>小比目魚(女)</v>
      </c>
      <c r="C22" s="27">
        <v>83</v>
      </c>
      <c r="D22" s="27">
        <v>82</v>
      </c>
      <c r="E22" s="27">
        <v>81</v>
      </c>
      <c r="F22" s="27">
        <v>80</v>
      </c>
      <c r="G22" s="27">
        <v>79</v>
      </c>
      <c r="H22" s="27">
        <v>78</v>
      </c>
      <c r="I22" s="27">
        <v>77</v>
      </c>
      <c r="J22" s="27">
        <v>76</v>
      </c>
      <c r="K22" s="27">
        <v>33</v>
      </c>
      <c r="L22" s="27">
        <v>33</v>
      </c>
      <c r="M22" s="29">
        <f t="shared" si="1"/>
        <v>70.2</v>
      </c>
      <c r="N22" s="219">
        <f t="shared" si="0"/>
        <v>18</v>
      </c>
    </row>
    <row r="23" spans="1:14" ht="20.149999999999999" customHeight="1" x14ac:dyDescent="0.4">
      <c r="A23" s="219">
        <f>座位輸入!E22</f>
        <v>19</v>
      </c>
      <c r="B23" s="5" t="str">
        <f>IFERROR(INDEX(個資!$E:$E,MATCH(A23,個資!$A:$A,0)),"")</f>
        <v>高飛(女)</v>
      </c>
      <c r="C23" s="27">
        <v>82</v>
      </c>
      <c r="D23" s="27">
        <v>81</v>
      </c>
      <c r="E23" s="27">
        <v>80</v>
      </c>
      <c r="F23" s="27">
        <v>79</v>
      </c>
      <c r="G23" s="27">
        <v>78</v>
      </c>
      <c r="H23" s="27">
        <v>77</v>
      </c>
      <c r="I23" s="27">
        <v>76</v>
      </c>
      <c r="J23" s="27">
        <v>75</v>
      </c>
      <c r="K23" s="27">
        <v>32</v>
      </c>
      <c r="L23" s="27">
        <v>32</v>
      </c>
      <c r="M23" s="29">
        <f t="shared" si="1"/>
        <v>69.2</v>
      </c>
      <c r="N23" s="219">
        <f t="shared" si="0"/>
        <v>19</v>
      </c>
    </row>
    <row r="24" spans="1:14" ht="20.149999999999999" customHeight="1" x14ac:dyDescent="0.4">
      <c r="A24" s="219">
        <f>座位輸入!E23</f>
        <v>20</v>
      </c>
      <c r="B24" s="5" t="str">
        <f>IFERROR(INDEX(個資!$E:$E,MATCH(A24,個資!$A:$A,0)),"")</f>
        <v>布魯托(女)</v>
      </c>
      <c r="C24" s="27">
        <v>81</v>
      </c>
      <c r="D24" s="27">
        <v>80</v>
      </c>
      <c r="E24" s="27">
        <v>79</v>
      </c>
      <c r="F24" s="27">
        <v>78</v>
      </c>
      <c r="G24" s="27">
        <v>77</v>
      </c>
      <c r="H24" s="27">
        <v>76</v>
      </c>
      <c r="I24" s="27">
        <v>75</v>
      </c>
      <c r="J24" s="27">
        <v>74</v>
      </c>
      <c r="K24" s="27">
        <v>31</v>
      </c>
      <c r="L24" s="27">
        <v>31</v>
      </c>
      <c r="M24" s="29">
        <f t="shared" si="1"/>
        <v>68.2</v>
      </c>
      <c r="N24" s="219">
        <f t="shared" si="0"/>
        <v>20</v>
      </c>
    </row>
    <row r="25" spans="1:14" ht="20.149999999999999" customHeight="1" x14ac:dyDescent="0.4">
      <c r="A25" s="219">
        <f>座位輸入!E24</f>
        <v>21</v>
      </c>
      <c r="B25" s="5" t="str">
        <f>IFERROR(INDEX(個資!$E:$E,MATCH(A25,個資!$A:$A,0)),"")</f>
        <v>彭彭(女)</v>
      </c>
      <c r="C25" s="27">
        <v>80</v>
      </c>
      <c r="D25" s="27">
        <v>79</v>
      </c>
      <c r="E25" s="27">
        <v>78</v>
      </c>
      <c r="F25" s="27">
        <v>77</v>
      </c>
      <c r="G25" s="27">
        <v>76</v>
      </c>
      <c r="H25" s="27">
        <v>75</v>
      </c>
      <c r="I25" s="27">
        <v>74</v>
      </c>
      <c r="J25" s="27">
        <v>73</v>
      </c>
      <c r="K25" s="27">
        <v>30</v>
      </c>
      <c r="L25" s="27">
        <v>30</v>
      </c>
      <c r="M25" s="29">
        <f t="shared" si="1"/>
        <v>67.2</v>
      </c>
      <c r="N25" s="219">
        <f t="shared" si="0"/>
        <v>21</v>
      </c>
    </row>
    <row r="26" spans="1:14" ht="20.149999999999999" customHeight="1" x14ac:dyDescent="0.4">
      <c r="A26" s="219">
        <f>座位輸入!E25</f>
        <v>22</v>
      </c>
      <c r="B26" s="5" t="str">
        <f>IFERROR(INDEX(個資!$E:$E,MATCH(A26,個資!$A:$A,0)),"")</f>
        <v>丁滿(女)</v>
      </c>
      <c r="C26" s="27">
        <v>79</v>
      </c>
      <c r="D26" s="27">
        <v>78</v>
      </c>
      <c r="E26" s="27">
        <v>77</v>
      </c>
      <c r="F26" s="27">
        <v>76</v>
      </c>
      <c r="G26" s="27">
        <v>75</v>
      </c>
      <c r="H26" s="27">
        <v>74</v>
      </c>
      <c r="I26" s="27">
        <v>73</v>
      </c>
      <c r="J26" s="27">
        <v>72</v>
      </c>
      <c r="K26" s="27">
        <v>29</v>
      </c>
      <c r="L26" s="27">
        <v>29</v>
      </c>
      <c r="M26" s="29">
        <f t="shared" si="1"/>
        <v>66.2</v>
      </c>
      <c r="N26" s="219">
        <f t="shared" si="0"/>
        <v>22</v>
      </c>
    </row>
    <row r="27" spans="1:14" ht="20.149999999999999" customHeight="1" x14ac:dyDescent="0.4">
      <c r="A27" s="219">
        <f>座位輸入!E26</f>
        <v>23</v>
      </c>
      <c r="B27" s="5" t="str">
        <f>IFERROR(INDEX(個資!$E:$E,MATCH(A27,個資!$A:$A,0)),"")</f>
        <v>辛巴(女)</v>
      </c>
      <c r="C27" s="27">
        <v>78</v>
      </c>
      <c r="D27" s="27">
        <v>77</v>
      </c>
      <c r="E27" s="27">
        <v>76</v>
      </c>
      <c r="F27" s="27">
        <v>75</v>
      </c>
      <c r="G27" s="27">
        <v>74</v>
      </c>
      <c r="H27" s="27">
        <v>73</v>
      </c>
      <c r="I27" s="27">
        <v>72</v>
      </c>
      <c r="J27" s="27">
        <v>71</v>
      </c>
      <c r="K27" s="27">
        <v>28</v>
      </c>
      <c r="L27" s="27">
        <v>28</v>
      </c>
      <c r="M27" s="29">
        <f t="shared" si="1"/>
        <v>65.2</v>
      </c>
      <c r="N27" s="219">
        <f t="shared" si="0"/>
        <v>23</v>
      </c>
    </row>
    <row r="28" spans="1:14" ht="20.149999999999999" customHeight="1" x14ac:dyDescent="0.4">
      <c r="A28" s="219">
        <f>座位輸入!E27</f>
        <v>24</v>
      </c>
      <c r="B28" s="5" t="str">
        <f>IFERROR(INDEX(個資!$E:$E,MATCH(A28,個資!$A:$A,0)),"")</f>
        <v>艾莉絲(女)</v>
      </c>
      <c r="C28" s="27">
        <v>77</v>
      </c>
      <c r="D28" s="27">
        <v>76</v>
      </c>
      <c r="E28" s="27">
        <v>75</v>
      </c>
      <c r="F28" s="27">
        <v>74</v>
      </c>
      <c r="G28" s="27">
        <v>73</v>
      </c>
      <c r="H28" s="27">
        <v>72</v>
      </c>
      <c r="I28" s="27">
        <v>71</v>
      </c>
      <c r="J28" s="27">
        <v>70</v>
      </c>
      <c r="K28" s="27">
        <v>27</v>
      </c>
      <c r="L28" s="27">
        <v>27</v>
      </c>
      <c r="M28" s="29">
        <f t="shared" si="1"/>
        <v>64.2</v>
      </c>
      <c r="N28" s="219">
        <f t="shared" si="0"/>
        <v>24</v>
      </c>
    </row>
    <row r="29" spans="1:14" ht="20.149999999999999" customHeight="1" x14ac:dyDescent="0.4">
      <c r="A29" s="219">
        <f>座位輸入!E28</f>
        <v>25</v>
      </c>
      <c r="B29" s="5" t="str">
        <f>IFERROR(INDEX(個資!$E:$E,MATCH(A29,個資!$A:$A,0)),"")</f>
        <v>泰山(女)</v>
      </c>
      <c r="C29" s="27">
        <v>76</v>
      </c>
      <c r="D29" s="27">
        <v>75</v>
      </c>
      <c r="E29" s="27">
        <v>74</v>
      </c>
      <c r="F29" s="27">
        <v>73</v>
      </c>
      <c r="G29" s="27">
        <v>72</v>
      </c>
      <c r="H29" s="27">
        <v>71</v>
      </c>
      <c r="I29" s="27">
        <v>70</v>
      </c>
      <c r="J29" s="27">
        <v>69</v>
      </c>
      <c r="K29" s="27">
        <v>26</v>
      </c>
      <c r="L29" s="27">
        <v>26</v>
      </c>
      <c r="M29" s="29">
        <f t="shared" si="1"/>
        <v>63.2</v>
      </c>
      <c r="N29" s="219">
        <f t="shared" si="0"/>
        <v>25</v>
      </c>
    </row>
    <row r="30" spans="1:14" ht="20.149999999999999" customHeight="1" x14ac:dyDescent="0.4">
      <c r="A30" s="219">
        <f>座位輸入!E29</f>
        <v>26</v>
      </c>
      <c r="B30" s="5" t="str">
        <f>IFERROR(INDEX(個資!$E:$E,MATCH(A30,個資!$A:$A,0)),"")</f>
        <v>小飛象(女)</v>
      </c>
      <c r="C30" s="27">
        <v>75</v>
      </c>
      <c r="D30" s="27">
        <v>74</v>
      </c>
      <c r="E30" s="27">
        <v>73</v>
      </c>
      <c r="F30" s="27">
        <v>72</v>
      </c>
      <c r="G30" s="27">
        <v>71</v>
      </c>
      <c r="H30" s="27">
        <v>70</v>
      </c>
      <c r="I30" s="27">
        <v>69</v>
      </c>
      <c r="J30" s="27">
        <v>68</v>
      </c>
      <c r="K30" s="27">
        <v>25</v>
      </c>
      <c r="L30" s="27">
        <v>25</v>
      </c>
      <c r="M30" s="29">
        <f t="shared" si="1"/>
        <v>62.2</v>
      </c>
      <c r="N30" s="219">
        <f t="shared" si="0"/>
        <v>26</v>
      </c>
    </row>
    <row r="31" spans="1:14" ht="20.149999999999999" customHeight="1" x14ac:dyDescent="0.4">
      <c r="A31" s="219">
        <f>座位輸入!E30</f>
        <v>27</v>
      </c>
      <c r="B31" s="5" t="str">
        <f>IFERROR(INDEX(個資!$E:$E,MATCH(A31,個資!$A:$A,0)),"")</f>
        <v>小飛俠(女)</v>
      </c>
      <c r="C31" s="27">
        <v>74</v>
      </c>
      <c r="D31" s="27">
        <v>73</v>
      </c>
      <c r="E31" s="27">
        <v>72</v>
      </c>
      <c r="F31" s="27">
        <v>71</v>
      </c>
      <c r="G31" s="27">
        <v>70</v>
      </c>
      <c r="H31" s="27">
        <v>69</v>
      </c>
      <c r="I31" s="27">
        <v>68</v>
      </c>
      <c r="J31" s="27">
        <v>67</v>
      </c>
      <c r="K31" s="27">
        <v>24</v>
      </c>
      <c r="L31" s="27">
        <v>24</v>
      </c>
      <c r="M31" s="29">
        <f t="shared" si="1"/>
        <v>61.2</v>
      </c>
      <c r="N31" s="219">
        <f t="shared" si="0"/>
        <v>27</v>
      </c>
    </row>
    <row r="32" spans="1:14" ht="20.149999999999999" customHeight="1" x14ac:dyDescent="0.4">
      <c r="A32" s="219">
        <f>座位輸入!E31</f>
        <v>28</v>
      </c>
      <c r="B32" s="5" t="str">
        <f>IFERROR(INDEX(個資!$E:$E,MATCH(A32,個資!$A:$A,0)),"")</f>
        <v>茉莉(女)</v>
      </c>
      <c r="C32" s="27">
        <v>73</v>
      </c>
      <c r="D32" s="27">
        <v>72</v>
      </c>
      <c r="E32" s="27">
        <v>71</v>
      </c>
      <c r="F32" s="27">
        <v>70</v>
      </c>
      <c r="G32" s="27">
        <v>69</v>
      </c>
      <c r="H32" s="27">
        <v>68</v>
      </c>
      <c r="I32" s="27">
        <v>67</v>
      </c>
      <c r="J32" s="27">
        <v>66</v>
      </c>
      <c r="K32" s="27">
        <v>23</v>
      </c>
      <c r="L32" s="27">
        <v>23</v>
      </c>
      <c r="M32" s="29">
        <f t="shared" si="1"/>
        <v>60.2</v>
      </c>
      <c r="N32" s="219">
        <f t="shared" si="0"/>
        <v>28</v>
      </c>
    </row>
    <row r="33" spans="1:14" ht="20.149999999999999" customHeight="1" x14ac:dyDescent="0.4">
      <c r="A33" s="219">
        <f>座位輸入!E32</f>
        <v>29</v>
      </c>
      <c r="B33" s="5" t="str">
        <f>IFERROR(INDEX(個資!$E:$E,MATCH(A33,個資!$A:$A,0)),"")</f>
        <v>阿布(女)</v>
      </c>
      <c r="C33" s="27">
        <v>72</v>
      </c>
      <c r="D33" s="27">
        <v>71</v>
      </c>
      <c r="E33" s="27">
        <v>70</v>
      </c>
      <c r="F33" s="27">
        <v>69</v>
      </c>
      <c r="G33" s="27">
        <v>68</v>
      </c>
      <c r="H33" s="27">
        <v>67</v>
      </c>
      <c r="I33" s="27">
        <v>66</v>
      </c>
      <c r="J33" s="27">
        <v>65</v>
      </c>
      <c r="K33" s="27">
        <v>22</v>
      </c>
      <c r="L33" s="27">
        <v>22</v>
      </c>
      <c r="M33" s="29">
        <f t="shared" si="1"/>
        <v>59.2</v>
      </c>
      <c r="N33" s="219">
        <f t="shared" si="0"/>
        <v>29</v>
      </c>
    </row>
    <row r="34" spans="1:14" ht="20.149999999999999" customHeight="1" x14ac:dyDescent="0.4">
      <c r="A34" s="219">
        <f>座位輸入!E33</f>
        <v>30</v>
      </c>
      <c r="B34" s="5" t="str">
        <f>IFERROR(INDEX(個資!$E:$E,MATCH(A34,個資!$A:$A,0)),"")</f>
        <v>阿拉丁(女)</v>
      </c>
      <c r="C34" s="27">
        <v>71</v>
      </c>
      <c r="D34" s="27">
        <v>70</v>
      </c>
      <c r="E34" s="27">
        <v>69</v>
      </c>
      <c r="F34" s="27">
        <v>68</v>
      </c>
      <c r="G34" s="27">
        <v>67</v>
      </c>
      <c r="H34" s="27">
        <v>66</v>
      </c>
      <c r="I34" s="27">
        <v>65</v>
      </c>
      <c r="J34" s="27">
        <v>64</v>
      </c>
      <c r="K34" s="27">
        <v>21</v>
      </c>
      <c r="L34" s="27">
        <v>21</v>
      </c>
      <c r="M34" s="29">
        <f t="shared" si="1"/>
        <v>58.2</v>
      </c>
      <c r="N34" s="219">
        <f t="shared" si="0"/>
        <v>30</v>
      </c>
    </row>
    <row r="35" spans="1:14" ht="19" customHeight="1" x14ac:dyDescent="0.4">
      <c r="B35" s="219" t="s">
        <v>62</v>
      </c>
      <c r="C35" s="214">
        <f t="shared" ref="C35:M35" si="2">IFERROR(AVERAGE(C5:C34),"")</f>
        <v>85.5</v>
      </c>
      <c r="D35" s="214">
        <f t="shared" si="2"/>
        <v>84.5</v>
      </c>
      <c r="E35" s="214">
        <f t="shared" si="2"/>
        <v>83.5</v>
      </c>
      <c r="F35" s="214">
        <f t="shared" si="2"/>
        <v>82.5</v>
      </c>
      <c r="G35" s="214">
        <f t="shared" si="2"/>
        <v>81.5</v>
      </c>
      <c r="H35" s="214">
        <f t="shared" si="2"/>
        <v>80.5</v>
      </c>
      <c r="I35" s="214">
        <f t="shared" si="2"/>
        <v>79.5</v>
      </c>
      <c r="J35" s="214">
        <f t="shared" si="2"/>
        <v>77.222222222222229</v>
      </c>
      <c r="K35" s="214">
        <f t="shared" si="2"/>
        <v>35.5</v>
      </c>
      <c r="L35" s="214">
        <f t="shared" si="2"/>
        <v>35.5</v>
      </c>
      <c r="M35" s="214">
        <f t="shared" si="2"/>
        <v>72.63555555555557</v>
      </c>
      <c r="N35" s="11" t="str">
        <f t="shared" si="0"/>
        <v/>
      </c>
    </row>
    <row r="36" spans="1:14" x14ac:dyDescent="0.4"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4" x14ac:dyDescent="0.4">
      <c r="B37" s="219"/>
      <c r="C37" s="26" t="s">
        <v>30</v>
      </c>
      <c r="D37" s="26" t="s">
        <v>31</v>
      </c>
      <c r="E37" s="26" t="s">
        <v>32</v>
      </c>
      <c r="F37" s="26" t="s">
        <v>33</v>
      </c>
      <c r="G37" s="26" t="s">
        <v>34</v>
      </c>
      <c r="H37" s="26" t="s">
        <v>35</v>
      </c>
      <c r="I37" s="26" t="s">
        <v>36</v>
      </c>
      <c r="J37" s="26" t="s">
        <v>37</v>
      </c>
      <c r="K37" s="26" t="s">
        <v>38</v>
      </c>
      <c r="L37" s="26" t="s">
        <v>39</v>
      </c>
    </row>
    <row r="38" spans="1:14" x14ac:dyDescent="0.4">
      <c r="B38" s="219" t="s">
        <v>63</v>
      </c>
      <c r="C38" s="219" t="s">
        <v>70</v>
      </c>
      <c r="D38" s="219" t="s">
        <v>70</v>
      </c>
      <c r="E38" s="219" t="s">
        <v>70</v>
      </c>
      <c r="F38" s="219" t="s">
        <v>70</v>
      </c>
      <c r="G38" s="219" t="s">
        <v>70</v>
      </c>
      <c r="H38" s="219" t="s">
        <v>70</v>
      </c>
      <c r="I38" s="219" t="s">
        <v>70</v>
      </c>
      <c r="J38" s="219" t="s">
        <v>70</v>
      </c>
      <c r="K38" s="219" t="s">
        <v>70</v>
      </c>
      <c r="L38" s="219" t="s">
        <v>70</v>
      </c>
    </row>
    <row r="39" spans="1:14" x14ac:dyDescent="0.4">
      <c r="B39" s="219">
        <v>100</v>
      </c>
      <c r="C39" s="219">
        <f t="shared" ref="C39:L39" si="3">COUNTIFS(C5:C34,100)</f>
        <v>1</v>
      </c>
      <c r="D39" s="219">
        <f t="shared" si="3"/>
        <v>0</v>
      </c>
      <c r="E39" s="219">
        <f t="shared" si="3"/>
        <v>0</v>
      </c>
      <c r="F39" s="219">
        <f t="shared" si="3"/>
        <v>0</v>
      </c>
      <c r="G39" s="219">
        <f t="shared" si="3"/>
        <v>0</v>
      </c>
      <c r="H39" s="219">
        <f t="shared" si="3"/>
        <v>0</v>
      </c>
      <c r="I39" s="219">
        <f t="shared" si="3"/>
        <v>0</v>
      </c>
      <c r="J39" s="219">
        <f t="shared" si="3"/>
        <v>0</v>
      </c>
      <c r="K39" s="219">
        <f t="shared" si="3"/>
        <v>0</v>
      </c>
      <c r="L39" s="219">
        <f t="shared" si="3"/>
        <v>0</v>
      </c>
    </row>
    <row r="40" spans="1:14" x14ac:dyDescent="0.4">
      <c r="B40" s="219" t="s">
        <v>64</v>
      </c>
      <c r="C40" s="219">
        <f t="shared" ref="C40:L40" si="4">COUNTIFS(C5:C34,"&gt;="&amp;90)-C39</f>
        <v>10</v>
      </c>
      <c r="D40" s="219">
        <f t="shared" si="4"/>
        <v>10</v>
      </c>
      <c r="E40" s="219">
        <f t="shared" si="4"/>
        <v>9</v>
      </c>
      <c r="F40" s="219">
        <f t="shared" si="4"/>
        <v>8</v>
      </c>
      <c r="G40" s="219">
        <f t="shared" si="4"/>
        <v>7</v>
      </c>
      <c r="H40" s="219">
        <f t="shared" si="4"/>
        <v>6</v>
      </c>
      <c r="I40" s="219">
        <f t="shared" si="4"/>
        <v>5</v>
      </c>
      <c r="J40" s="219">
        <f t="shared" si="4"/>
        <v>2</v>
      </c>
      <c r="K40" s="219">
        <f t="shared" si="4"/>
        <v>0</v>
      </c>
      <c r="L40" s="219">
        <f t="shared" si="4"/>
        <v>0</v>
      </c>
    </row>
    <row r="41" spans="1:14" x14ac:dyDescent="0.4">
      <c r="B41" s="219" t="s">
        <v>65</v>
      </c>
      <c r="C41" s="219">
        <f t="shared" ref="C41:L41" si="5">COUNTIFS(C5:C34,"&gt;="&amp;80)-C40-C39</f>
        <v>10</v>
      </c>
      <c r="D41" s="219">
        <f t="shared" si="5"/>
        <v>10</v>
      </c>
      <c r="E41" s="219">
        <f t="shared" si="5"/>
        <v>10</v>
      </c>
      <c r="F41" s="219">
        <f t="shared" si="5"/>
        <v>10</v>
      </c>
      <c r="G41" s="219">
        <f t="shared" si="5"/>
        <v>10</v>
      </c>
      <c r="H41" s="219">
        <f t="shared" si="5"/>
        <v>10</v>
      </c>
      <c r="I41" s="219">
        <f t="shared" si="5"/>
        <v>10</v>
      </c>
      <c r="J41" s="219">
        <f t="shared" si="5"/>
        <v>9</v>
      </c>
      <c r="K41" s="219">
        <f t="shared" si="5"/>
        <v>0</v>
      </c>
      <c r="L41" s="219">
        <f t="shared" si="5"/>
        <v>0</v>
      </c>
    </row>
    <row r="42" spans="1:14" x14ac:dyDescent="0.4">
      <c r="B42" s="219" t="s">
        <v>66</v>
      </c>
      <c r="C42" s="219">
        <f t="shared" ref="C42:L42" si="6">COUNTIFS(C5:C34,"&gt;="&amp;70)-C41-C40-C39</f>
        <v>9</v>
      </c>
      <c r="D42" s="219">
        <f t="shared" si="6"/>
        <v>10</v>
      </c>
      <c r="E42" s="219">
        <f t="shared" si="6"/>
        <v>10</v>
      </c>
      <c r="F42" s="219">
        <f t="shared" si="6"/>
        <v>10</v>
      </c>
      <c r="G42" s="219">
        <f t="shared" si="6"/>
        <v>10</v>
      </c>
      <c r="H42" s="219">
        <f t="shared" si="6"/>
        <v>10</v>
      </c>
      <c r="I42" s="219">
        <f t="shared" si="6"/>
        <v>10</v>
      </c>
      <c r="J42" s="219">
        <f t="shared" si="6"/>
        <v>10</v>
      </c>
      <c r="K42" s="219">
        <f t="shared" si="6"/>
        <v>0</v>
      </c>
      <c r="L42" s="219">
        <f t="shared" si="6"/>
        <v>0</v>
      </c>
    </row>
    <row r="43" spans="1:14" x14ac:dyDescent="0.4">
      <c r="B43" s="219" t="s">
        <v>67</v>
      </c>
      <c r="C43" s="219">
        <f t="shared" ref="C43:L43" si="7">COUNTIFS(C5:C34,"&gt;="&amp;60)-C42-C41-C40-C39</f>
        <v>0</v>
      </c>
      <c r="D43" s="219">
        <f t="shared" si="7"/>
        <v>0</v>
      </c>
      <c r="E43" s="219">
        <f t="shared" si="7"/>
        <v>1</v>
      </c>
      <c r="F43" s="219">
        <f t="shared" si="7"/>
        <v>2</v>
      </c>
      <c r="G43" s="219">
        <f t="shared" si="7"/>
        <v>3</v>
      </c>
      <c r="H43" s="219">
        <f t="shared" si="7"/>
        <v>4</v>
      </c>
      <c r="I43" s="219">
        <f t="shared" si="7"/>
        <v>5</v>
      </c>
      <c r="J43" s="219">
        <f t="shared" si="7"/>
        <v>6</v>
      </c>
      <c r="K43" s="219">
        <f t="shared" si="7"/>
        <v>0</v>
      </c>
      <c r="L43" s="219">
        <f t="shared" si="7"/>
        <v>0</v>
      </c>
    </row>
    <row r="44" spans="1:14" x14ac:dyDescent="0.4">
      <c r="B44" s="219" t="s">
        <v>68</v>
      </c>
      <c r="C44" s="219">
        <f t="shared" ref="C44:L44" si="8">COUNTIFS(C5:C34,"&gt;="&amp;50)-C43-C42-C41-C40-C39</f>
        <v>0</v>
      </c>
      <c r="D44" s="219">
        <f t="shared" si="8"/>
        <v>0</v>
      </c>
      <c r="E44" s="219">
        <f t="shared" si="8"/>
        <v>0</v>
      </c>
      <c r="F44" s="219">
        <f t="shared" si="8"/>
        <v>0</v>
      </c>
      <c r="G44" s="219">
        <f t="shared" si="8"/>
        <v>0</v>
      </c>
      <c r="H44" s="219">
        <f t="shared" si="8"/>
        <v>0</v>
      </c>
      <c r="I44" s="219">
        <f t="shared" si="8"/>
        <v>0</v>
      </c>
      <c r="J44" s="219">
        <f t="shared" si="8"/>
        <v>0</v>
      </c>
      <c r="K44" s="219">
        <f t="shared" si="8"/>
        <v>1</v>
      </c>
      <c r="L44" s="219">
        <f t="shared" si="8"/>
        <v>1</v>
      </c>
    </row>
    <row r="45" spans="1:14" x14ac:dyDescent="0.4">
      <c r="B45" s="219" t="s">
        <v>69</v>
      </c>
      <c r="C45" s="219">
        <f t="shared" ref="C45:L45" si="9">COUNTIFS(C5:C34,"&lt;"&amp;50)</f>
        <v>0</v>
      </c>
      <c r="D45" s="219">
        <f t="shared" si="9"/>
        <v>0</v>
      </c>
      <c r="E45" s="219">
        <f t="shared" si="9"/>
        <v>0</v>
      </c>
      <c r="F45" s="219">
        <f t="shared" si="9"/>
        <v>0</v>
      </c>
      <c r="G45" s="219">
        <f t="shared" si="9"/>
        <v>0</v>
      </c>
      <c r="H45" s="219">
        <f t="shared" si="9"/>
        <v>0</v>
      </c>
      <c r="I45" s="219">
        <f t="shared" si="9"/>
        <v>0</v>
      </c>
      <c r="J45" s="219">
        <f t="shared" si="9"/>
        <v>0</v>
      </c>
      <c r="K45" s="219">
        <f t="shared" si="9"/>
        <v>29</v>
      </c>
      <c r="L45" s="219">
        <f t="shared" si="9"/>
        <v>29</v>
      </c>
    </row>
    <row r="46" spans="1:14" x14ac:dyDescent="0.4">
      <c r="B46" s="219" t="s">
        <v>572</v>
      </c>
      <c r="C46" s="219">
        <f>SUM(C39:C45)</f>
        <v>30</v>
      </c>
      <c r="D46" s="219">
        <f t="shared" ref="D46:L46" si="10">SUM(D39:D45)</f>
        <v>30</v>
      </c>
      <c r="E46" s="219">
        <f t="shared" si="10"/>
        <v>30</v>
      </c>
      <c r="F46" s="219">
        <f t="shared" si="10"/>
        <v>30</v>
      </c>
      <c r="G46" s="219">
        <f t="shared" si="10"/>
        <v>30</v>
      </c>
      <c r="H46" s="219">
        <f t="shared" si="10"/>
        <v>30</v>
      </c>
      <c r="I46" s="219">
        <f t="shared" si="10"/>
        <v>30</v>
      </c>
      <c r="J46" s="219">
        <f t="shared" si="10"/>
        <v>27</v>
      </c>
      <c r="K46" s="219">
        <f t="shared" si="10"/>
        <v>30</v>
      </c>
      <c r="L46" s="219">
        <f t="shared" si="10"/>
        <v>30</v>
      </c>
    </row>
  </sheetData>
  <sheetProtection algorithmName="SHA-512" hashValue="tg5cN8TGIibv0MZqztm1EHQ+0+0aX3SqcRDWQTETok0v/S5NsRy8s6DB1OHPgIuu5hzW4qSyaEGNfz2B7JGEmA==" saltValue="jbC0b02DXJZ+VJBKA0EXFw==" spinCount="100000" sheet="1" objects="1" scenarios="1"/>
  <phoneticPr fontId="1" type="noConversion"/>
  <conditionalFormatting sqref="C35:M35">
    <cfRule type="cellIs" dxfId="24" priority="5" operator="lessThan">
      <formula>60</formula>
    </cfRule>
  </conditionalFormatting>
  <conditionalFormatting sqref="C5:M34">
    <cfRule type="cellIs" dxfId="23" priority="4" operator="lessThan">
      <formula>60</formula>
    </cfRule>
  </conditionalFormatting>
  <conditionalFormatting sqref="C5:N34">
    <cfRule type="cellIs" dxfId="22" priority="3" operator="lessThan">
      <formula>60</formula>
    </cfRule>
  </conditionalFormatting>
  <conditionalFormatting sqref="C43:L45">
    <cfRule type="cellIs" dxfId="21" priority="1" operator="greaterThan">
      <formula>0</formula>
    </cfRule>
    <cfRule type="cellIs" dxfId="20" priority="2" operator="greaterThan">
      <formula>1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3" sqref="F13"/>
    </sheetView>
  </sheetViews>
  <sheetFormatPr defaultColWidth="9" defaultRowHeight="17" x14ac:dyDescent="0.4"/>
  <cols>
    <col min="1" max="1" width="7" style="7" customWidth="1"/>
    <col min="2" max="2" width="9" style="7" customWidth="1"/>
    <col min="3" max="12" width="7.6328125" style="6" customWidth="1"/>
    <col min="13" max="16384" width="9" style="6"/>
  </cols>
  <sheetData>
    <row r="1" spans="1:14" s="8" customFormat="1" ht="14.25" customHeight="1" x14ac:dyDescent="0.4">
      <c r="A1" s="42" t="str">
        <f>個資!F1&amp;"學年"</f>
        <v>109-1學年</v>
      </c>
      <c r="C1" s="109" t="str">
        <f>個資!C6&amp;"班  "&amp;個資!F4 &amp;個資!A4</f>
        <v>101班  迪士尼導師</v>
      </c>
      <c r="F1" s="43"/>
      <c r="H1" s="43"/>
      <c r="I1" s="83"/>
      <c r="L1" s="43"/>
      <c r="M1" s="43"/>
      <c r="N1" s="118">
        <f ca="1">TODAY()</f>
        <v>44006</v>
      </c>
    </row>
    <row r="2" spans="1:14" s="1" customFormat="1" ht="16" customHeight="1" x14ac:dyDescent="0.4">
      <c r="B2" s="4" t="s">
        <v>28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2"/>
    </row>
    <row r="3" spans="1:14" s="1" customFormat="1" ht="49.5" customHeight="1" x14ac:dyDescent="0.4">
      <c r="B3" s="4" t="s">
        <v>29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2"/>
    </row>
    <row r="4" spans="1:14" s="1" customFormat="1" ht="14.25" customHeight="1" x14ac:dyDescent="0.4">
      <c r="A4" s="19" t="s">
        <v>0</v>
      </c>
      <c r="B4" s="219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5" t="s">
        <v>38</v>
      </c>
      <c r="L4" s="25" t="s">
        <v>39</v>
      </c>
      <c r="M4" s="5" t="s">
        <v>62</v>
      </c>
      <c r="N4" s="28" t="s">
        <v>72</v>
      </c>
    </row>
    <row r="5" spans="1:14" ht="20.149999999999999" customHeight="1" x14ac:dyDescent="0.4">
      <c r="A5" s="219">
        <f>座位輸入!E4</f>
        <v>1</v>
      </c>
      <c r="B5" s="5" t="str">
        <f>IFERROR(INDEX(個資!$E:$E,MATCH(A5,個資!$A:$A,0)),"")</f>
        <v>唐老鴨(男)</v>
      </c>
      <c r="C5" s="27">
        <v>100</v>
      </c>
      <c r="D5" s="27">
        <v>99</v>
      </c>
      <c r="E5" s="27">
        <v>98</v>
      </c>
      <c r="F5" s="27">
        <v>97</v>
      </c>
      <c r="G5" s="27">
        <v>96</v>
      </c>
      <c r="H5" s="27">
        <v>95</v>
      </c>
      <c r="I5" s="27">
        <v>94</v>
      </c>
      <c r="J5" s="27">
        <v>93</v>
      </c>
      <c r="K5" s="27">
        <v>50</v>
      </c>
      <c r="L5" s="27">
        <v>50</v>
      </c>
      <c r="M5" s="29">
        <f>IFERROR(AVERAGE(C5:L5),"")</f>
        <v>87.2</v>
      </c>
      <c r="N5" s="219">
        <f t="shared" ref="N5:N35" si="0">IFERROR(_xlfn.RANK.EQ(M5,$M$5:$M$34),"")</f>
        <v>1</v>
      </c>
    </row>
    <row r="6" spans="1:14" ht="20.149999999999999" customHeight="1" x14ac:dyDescent="0.4">
      <c r="A6" s="219">
        <f>座位輸入!E5</f>
        <v>2</v>
      </c>
      <c r="B6" s="5" t="str">
        <f>IFERROR(INDEX(個資!$E:$E,MATCH(A6,個資!$A:$A,0)),"")</f>
        <v>跳跳虎(男)</v>
      </c>
      <c r="C6" s="27">
        <v>99</v>
      </c>
      <c r="D6" s="27">
        <v>98</v>
      </c>
      <c r="E6" s="27">
        <v>97</v>
      </c>
      <c r="F6" s="27">
        <v>96</v>
      </c>
      <c r="G6" s="27">
        <v>95</v>
      </c>
      <c r="H6" s="27">
        <v>94</v>
      </c>
      <c r="I6" s="27">
        <v>93</v>
      </c>
      <c r="J6" s="27">
        <v>92</v>
      </c>
      <c r="K6" s="27">
        <v>49</v>
      </c>
      <c r="L6" s="27">
        <v>49</v>
      </c>
      <c r="M6" s="29">
        <f t="shared" ref="M6:M34" si="1">IFERROR(AVERAGE(C6:L6),"")</f>
        <v>86.2</v>
      </c>
      <c r="N6" s="219">
        <f t="shared" si="0"/>
        <v>2</v>
      </c>
    </row>
    <row r="7" spans="1:14" ht="20.149999999999999" customHeight="1" x14ac:dyDescent="0.4">
      <c r="A7" s="219">
        <f>座位輸入!E6</f>
        <v>3</v>
      </c>
      <c r="B7" s="5" t="str">
        <f>IFERROR(INDEX(個資!$E:$E,MATCH(A7,個資!$A:$A,0)),"")</f>
        <v>小熊維尼(男)</v>
      </c>
      <c r="C7" s="27">
        <v>98</v>
      </c>
      <c r="D7" s="27">
        <v>97</v>
      </c>
      <c r="E7" s="27">
        <v>96</v>
      </c>
      <c r="F7" s="27">
        <v>95</v>
      </c>
      <c r="G7" s="27">
        <v>94</v>
      </c>
      <c r="H7" s="27">
        <v>93</v>
      </c>
      <c r="I7" s="27">
        <v>92</v>
      </c>
      <c r="J7" s="27"/>
      <c r="K7" s="27">
        <v>48</v>
      </c>
      <c r="L7" s="27">
        <v>48</v>
      </c>
      <c r="M7" s="29">
        <f t="shared" si="1"/>
        <v>84.555555555555557</v>
      </c>
      <c r="N7" s="219">
        <f t="shared" si="0"/>
        <v>3</v>
      </c>
    </row>
    <row r="8" spans="1:14" ht="20.149999999999999" customHeight="1" x14ac:dyDescent="0.4">
      <c r="A8" s="219">
        <f>座位輸入!E7</f>
        <v>4</v>
      </c>
      <c r="B8" s="5" t="str">
        <f>IFERROR(INDEX(個資!$E:$E,MATCH(A8,個資!$A:$A,0)),"")</f>
        <v>米老鼠 (男)</v>
      </c>
      <c r="C8" s="27">
        <v>97</v>
      </c>
      <c r="D8" s="27">
        <v>96</v>
      </c>
      <c r="E8" s="27">
        <v>95</v>
      </c>
      <c r="F8" s="27">
        <v>94</v>
      </c>
      <c r="G8" s="27">
        <v>93</v>
      </c>
      <c r="H8" s="27">
        <v>92</v>
      </c>
      <c r="I8" s="27">
        <v>91</v>
      </c>
      <c r="J8" s="27"/>
      <c r="K8" s="27">
        <v>47</v>
      </c>
      <c r="L8" s="27">
        <v>47</v>
      </c>
      <c r="M8" s="29">
        <f t="shared" si="1"/>
        <v>83.555555555555557</v>
      </c>
      <c r="N8" s="219">
        <f t="shared" si="0"/>
        <v>4</v>
      </c>
    </row>
    <row r="9" spans="1:14" ht="20.149999999999999" customHeight="1" x14ac:dyDescent="0.4">
      <c r="A9" s="219">
        <f>座位輸入!E8</f>
        <v>5</v>
      </c>
      <c r="B9" s="5" t="str">
        <f>IFERROR(INDEX(個資!$E:$E,MATCH(A9,個資!$A:$A,0)),"")</f>
        <v>小豬(男)</v>
      </c>
      <c r="C9" s="27">
        <v>96</v>
      </c>
      <c r="D9" s="27">
        <v>95</v>
      </c>
      <c r="E9" s="27">
        <v>94</v>
      </c>
      <c r="F9" s="27">
        <v>93</v>
      </c>
      <c r="G9" s="27">
        <v>92</v>
      </c>
      <c r="H9" s="27">
        <v>91</v>
      </c>
      <c r="I9" s="27">
        <v>90</v>
      </c>
      <c r="J9" s="27"/>
      <c r="K9" s="27">
        <v>46</v>
      </c>
      <c r="L9" s="27">
        <v>46</v>
      </c>
      <c r="M9" s="29">
        <f t="shared" si="1"/>
        <v>82.555555555555557</v>
      </c>
      <c r="N9" s="219">
        <f t="shared" si="0"/>
        <v>5</v>
      </c>
    </row>
    <row r="10" spans="1:14" ht="20.149999999999999" customHeight="1" x14ac:dyDescent="0.4">
      <c r="A10" s="219">
        <f>座位輸入!E9</f>
        <v>6</v>
      </c>
      <c r="B10" s="5" t="str">
        <f>IFERROR(INDEX(個資!$E:$E,MATCH(A10,個資!$A:$A,0)),"")</f>
        <v>白雪公主(男)</v>
      </c>
      <c r="C10" s="27">
        <v>95</v>
      </c>
      <c r="D10" s="27">
        <v>94</v>
      </c>
      <c r="E10" s="27">
        <v>93</v>
      </c>
      <c r="F10" s="27">
        <v>92</v>
      </c>
      <c r="G10" s="27">
        <v>91</v>
      </c>
      <c r="H10" s="27">
        <v>90</v>
      </c>
      <c r="I10" s="27">
        <v>89</v>
      </c>
      <c r="J10" s="27">
        <v>88</v>
      </c>
      <c r="K10" s="27">
        <v>45</v>
      </c>
      <c r="L10" s="27">
        <v>45</v>
      </c>
      <c r="M10" s="29">
        <f t="shared" si="1"/>
        <v>82.2</v>
      </c>
      <c r="N10" s="219">
        <f t="shared" si="0"/>
        <v>6</v>
      </c>
    </row>
    <row r="11" spans="1:14" ht="20.149999999999999" customHeight="1" x14ac:dyDescent="0.4">
      <c r="A11" s="219">
        <f>座位輸入!E10</f>
        <v>7</v>
      </c>
      <c r="B11" s="5" t="str">
        <f>IFERROR(INDEX(個資!$E:$E,MATCH(A11,個資!$A:$A,0)),"")</f>
        <v>灰姑娘(男)</v>
      </c>
      <c r="C11" s="27">
        <v>94</v>
      </c>
      <c r="D11" s="27">
        <v>93</v>
      </c>
      <c r="E11" s="27">
        <v>92</v>
      </c>
      <c r="F11" s="27">
        <v>91</v>
      </c>
      <c r="G11" s="27">
        <v>90</v>
      </c>
      <c r="H11" s="27">
        <v>89</v>
      </c>
      <c r="I11" s="27">
        <v>88</v>
      </c>
      <c r="J11" s="27">
        <v>87</v>
      </c>
      <c r="K11" s="27">
        <v>44</v>
      </c>
      <c r="L11" s="27">
        <v>44</v>
      </c>
      <c r="M11" s="29">
        <f t="shared" si="1"/>
        <v>81.2</v>
      </c>
      <c r="N11" s="219">
        <f t="shared" si="0"/>
        <v>7</v>
      </c>
    </row>
    <row r="12" spans="1:14" ht="20.149999999999999" customHeight="1" x14ac:dyDescent="0.4">
      <c r="A12" s="219">
        <f>座位輸入!E11</f>
        <v>8</v>
      </c>
      <c r="B12" s="5" t="str">
        <f>IFERROR(INDEX(個資!$E:$E,MATCH(A12,個資!$A:$A,0)),"")</f>
        <v>皮諾丘(男)</v>
      </c>
      <c r="C12" s="27">
        <v>93</v>
      </c>
      <c r="D12" s="27">
        <v>92</v>
      </c>
      <c r="E12" s="27">
        <v>91</v>
      </c>
      <c r="F12" s="27">
        <v>45</v>
      </c>
      <c r="G12" s="27">
        <v>89</v>
      </c>
      <c r="H12" s="27">
        <v>88</v>
      </c>
      <c r="I12" s="27">
        <v>87</v>
      </c>
      <c r="J12" s="27">
        <v>86</v>
      </c>
      <c r="K12" s="27">
        <v>43</v>
      </c>
      <c r="L12" s="27">
        <v>43</v>
      </c>
      <c r="M12" s="29">
        <f t="shared" si="1"/>
        <v>75.7</v>
      </c>
      <c r="N12" s="219">
        <f t="shared" si="0"/>
        <v>12</v>
      </c>
    </row>
    <row r="13" spans="1:14" ht="20.149999999999999" customHeight="1" x14ac:dyDescent="0.4">
      <c r="A13" s="219">
        <f>座位輸入!E12</f>
        <v>9</v>
      </c>
      <c r="B13" s="5" t="str">
        <f>IFERROR(INDEX(個資!$E:$E,MATCH(A13,個資!$A:$A,0)),"")</f>
        <v>小鹿斑比(男)</v>
      </c>
      <c r="C13" s="27">
        <v>92</v>
      </c>
      <c r="D13" s="27">
        <v>91</v>
      </c>
      <c r="E13" s="27">
        <v>90</v>
      </c>
      <c r="F13" s="27">
        <v>89</v>
      </c>
      <c r="G13" s="27">
        <v>88</v>
      </c>
      <c r="H13" s="27">
        <v>87</v>
      </c>
      <c r="I13" s="27">
        <v>86</v>
      </c>
      <c r="J13" s="27">
        <v>85</v>
      </c>
      <c r="K13" s="27">
        <v>42</v>
      </c>
      <c r="L13" s="27">
        <v>42</v>
      </c>
      <c r="M13" s="29">
        <f t="shared" si="1"/>
        <v>79.2</v>
      </c>
      <c r="N13" s="219">
        <f t="shared" si="0"/>
        <v>8</v>
      </c>
    </row>
    <row r="14" spans="1:14" ht="20.149999999999999" customHeight="1" x14ac:dyDescent="0.4">
      <c r="A14" s="219">
        <f>座位輸入!E13</f>
        <v>10</v>
      </c>
      <c r="B14" s="5" t="str">
        <f>IFERROR(INDEX(個資!$E:$E,MATCH(A14,個資!$A:$A,0)),"")</f>
        <v>邦妮兔(男)</v>
      </c>
      <c r="C14" s="27">
        <v>91</v>
      </c>
      <c r="D14" s="27">
        <v>90</v>
      </c>
      <c r="E14" s="27">
        <v>89</v>
      </c>
      <c r="F14" s="27">
        <v>88</v>
      </c>
      <c r="G14" s="27">
        <v>87</v>
      </c>
      <c r="H14" s="27">
        <v>86</v>
      </c>
      <c r="I14" s="27">
        <v>85</v>
      </c>
      <c r="J14" s="27">
        <v>84</v>
      </c>
      <c r="K14" s="27">
        <v>41</v>
      </c>
      <c r="L14" s="27">
        <v>41</v>
      </c>
      <c r="M14" s="29">
        <f t="shared" si="1"/>
        <v>78.2</v>
      </c>
      <c r="N14" s="219">
        <f t="shared" si="0"/>
        <v>9</v>
      </c>
    </row>
    <row r="15" spans="1:14" ht="20.149999999999999" customHeight="1" x14ac:dyDescent="0.4">
      <c r="A15" s="219">
        <f>座位輸入!E14</f>
        <v>11</v>
      </c>
      <c r="B15" s="5" t="str">
        <f>IFERROR(INDEX(個資!$E:$E,MATCH(A15,個資!$A:$A,0)),"")</f>
        <v>史瑞克(男)</v>
      </c>
      <c r="C15" s="27">
        <v>90</v>
      </c>
      <c r="D15" s="27">
        <v>89</v>
      </c>
      <c r="E15" s="27">
        <v>88</v>
      </c>
      <c r="F15" s="27">
        <v>87</v>
      </c>
      <c r="G15" s="27">
        <v>86</v>
      </c>
      <c r="H15" s="27">
        <v>85</v>
      </c>
      <c r="I15" s="27">
        <v>84</v>
      </c>
      <c r="J15" s="27">
        <v>83</v>
      </c>
      <c r="K15" s="27">
        <v>40</v>
      </c>
      <c r="L15" s="27">
        <v>40</v>
      </c>
      <c r="M15" s="29">
        <f t="shared" si="1"/>
        <v>77.2</v>
      </c>
      <c r="N15" s="219">
        <f t="shared" si="0"/>
        <v>10</v>
      </c>
    </row>
    <row r="16" spans="1:14" ht="20.149999999999999" customHeight="1" x14ac:dyDescent="0.4">
      <c r="A16" s="219">
        <f>座位輸入!E15</f>
        <v>12</v>
      </c>
      <c r="B16" s="5" t="str">
        <f>IFERROR(INDEX(個資!$E:$E,MATCH(A16,個資!$A:$A,0)),"")</f>
        <v>巴斯光年(男)</v>
      </c>
      <c r="C16" s="27">
        <v>89</v>
      </c>
      <c r="D16" s="27">
        <v>88</v>
      </c>
      <c r="E16" s="27">
        <v>87</v>
      </c>
      <c r="F16" s="27">
        <v>86</v>
      </c>
      <c r="G16" s="27">
        <v>85</v>
      </c>
      <c r="H16" s="27">
        <v>84</v>
      </c>
      <c r="I16" s="27">
        <v>83</v>
      </c>
      <c r="J16" s="27">
        <v>82</v>
      </c>
      <c r="K16" s="27">
        <v>39</v>
      </c>
      <c r="L16" s="27">
        <v>39</v>
      </c>
      <c r="M16" s="29">
        <f t="shared" si="1"/>
        <v>76.2</v>
      </c>
      <c r="N16" s="219">
        <f t="shared" si="0"/>
        <v>11</v>
      </c>
    </row>
    <row r="17" spans="1:14" ht="20.149999999999999" customHeight="1" x14ac:dyDescent="0.4">
      <c r="A17" s="219">
        <f>座位輸入!E16</f>
        <v>13</v>
      </c>
      <c r="B17" s="5" t="str">
        <f>IFERROR(INDEX(個資!$E:$E,MATCH(A17,個資!$A:$A,0)),"")</f>
        <v>史迪奇(男)</v>
      </c>
      <c r="C17" s="27">
        <v>88</v>
      </c>
      <c r="D17" s="27">
        <v>87</v>
      </c>
      <c r="E17" s="27">
        <v>86</v>
      </c>
      <c r="F17" s="27">
        <v>85</v>
      </c>
      <c r="G17" s="27">
        <v>84</v>
      </c>
      <c r="H17" s="27">
        <v>83</v>
      </c>
      <c r="I17" s="27">
        <v>82</v>
      </c>
      <c r="J17" s="27">
        <v>81</v>
      </c>
      <c r="K17" s="27">
        <v>38</v>
      </c>
      <c r="L17" s="27">
        <v>38</v>
      </c>
      <c r="M17" s="29">
        <f t="shared" si="1"/>
        <v>75.2</v>
      </c>
      <c r="N17" s="219">
        <f t="shared" si="0"/>
        <v>13</v>
      </c>
    </row>
    <row r="18" spans="1:14" ht="20.149999999999999" customHeight="1" x14ac:dyDescent="0.4">
      <c r="A18" s="219">
        <f>座位輸入!E17</f>
        <v>14</v>
      </c>
      <c r="B18" s="5" t="str">
        <f>IFERROR(INDEX(個資!$E:$E,MATCH(A18,個資!$A:$A,0)),"")</f>
        <v>大眼仔(男)</v>
      </c>
      <c r="C18" s="27">
        <v>87</v>
      </c>
      <c r="D18" s="27">
        <v>86</v>
      </c>
      <c r="E18" s="27">
        <v>85</v>
      </c>
      <c r="F18" s="27">
        <v>84</v>
      </c>
      <c r="G18" s="27">
        <v>83</v>
      </c>
      <c r="H18" s="27">
        <v>82</v>
      </c>
      <c r="I18" s="27">
        <v>81</v>
      </c>
      <c r="J18" s="27">
        <v>80</v>
      </c>
      <c r="K18" s="27">
        <v>37</v>
      </c>
      <c r="L18" s="27">
        <v>37</v>
      </c>
      <c r="M18" s="29">
        <f t="shared" si="1"/>
        <v>74.2</v>
      </c>
      <c r="N18" s="219">
        <f t="shared" si="0"/>
        <v>14</v>
      </c>
    </row>
    <row r="19" spans="1:14" ht="20.149999999999999" customHeight="1" x14ac:dyDescent="0.4">
      <c r="A19" s="219">
        <f>座位輸入!E18</f>
        <v>15</v>
      </c>
      <c r="B19" s="5" t="str">
        <f>IFERROR(INDEX(個資!$E:$E,MATCH(A19,個資!$A:$A,0)),"")</f>
        <v>毛怪(女)</v>
      </c>
      <c r="C19" s="27">
        <v>86</v>
      </c>
      <c r="D19" s="27">
        <v>85</v>
      </c>
      <c r="E19" s="27">
        <v>84</v>
      </c>
      <c r="F19" s="27">
        <v>83</v>
      </c>
      <c r="G19" s="27">
        <v>82</v>
      </c>
      <c r="H19" s="27">
        <v>81</v>
      </c>
      <c r="I19" s="27">
        <v>80</v>
      </c>
      <c r="J19" s="27">
        <v>79</v>
      </c>
      <c r="K19" s="27">
        <v>36</v>
      </c>
      <c r="L19" s="27">
        <v>36</v>
      </c>
      <c r="M19" s="29">
        <f t="shared" si="1"/>
        <v>73.2</v>
      </c>
      <c r="N19" s="219">
        <f t="shared" si="0"/>
        <v>15</v>
      </c>
    </row>
    <row r="20" spans="1:14" ht="20.149999999999999" customHeight="1" x14ac:dyDescent="0.4">
      <c r="A20" s="219">
        <f>座位輸入!E19</f>
        <v>16</v>
      </c>
      <c r="B20" s="5" t="str">
        <f>IFERROR(INDEX(個資!$E:$E,MATCH(A20,個資!$A:$A,0)),"")</f>
        <v>尼莫(女)</v>
      </c>
      <c r="C20" s="27">
        <v>85</v>
      </c>
      <c r="D20" s="27">
        <v>84</v>
      </c>
      <c r="E20" s="27">
        <v>83</v>
      </c>
      <c r="F20" s="27">
        <v>82</v>
      </c>
      <c r="G20" s="27">
        <v>81</v>
      </c>
      <c r="H20" s="27">
        <v>80</v>
      </c>
      <c r="I20" s="27">
        <v>79</v>
      </c>
      <c r="J20" s="27">
        <v>78</v>
      </c>
      <c r="K20" s="27">
        <v>35</v>
      </c>
      <c r="L20" s="27">
        <v>35</v>
      </c>
      <c r="M20" s="29">
        <f t="shared" si="1"/>
        <v>72.2</v>
      </c>
      <c r="N20" s="219">
        <f t="shared" si="0"/>
        <v>16</v>
      </c>
    </row>
    <row r="21" spans="1:14" ht="20.149999999999999" customHeight="1" x14ac:dyDescent="0.4">
      <c r="A21" s="219">
        <f>座位輸入!E20</f>
        <v>17</v>
      </c>
      <c r="B21" s="5" t="str">
        <f>IFERROR(INDEX(個資!$E:$E,MATCH(A21,個資!$A:$A,0)),"")</f>
        <v>愛麗兒(女)</v>
      </c>
      <c r="C21" s="27">
        <v>84</v>
      </c>
      <c r="D21" s="27">
        <v>83</v>
      </c>
      <c r="E21" s="27">
        <v>82</v>
      </c>
      <c r="F21" s="27">
        <v>81</v>
      </c>
      <c r="G21" s="27">
        <v>80</v>
      </c>
      <c r="H21" s="27">
        <v>79</v>
      </c>
      <c r="I21" s="27">
        <v>78</v>
      </c>
      <c r="J21" s="27">
        <v>77</v>
      </c>
      <c r="K21" s="27">
        <v>34</v>
      </c>
      <c r="L21" s="27">
        <v>34</v>
      </c>
      <c r="M21" s="29">
        <f t="shared" si="1"/>
        <v>71.2</v>
      </c>
      <c r="N21" s="219">
        <f t="shared" si="0"/>
        <v>17</v>
      </c>
    </row>
    <row r="22" spans="1:14" ht="20.149999999999999" customHeight="1" x14ac:dyDescent="0.4">
      <c r="A22" s="219">
        <f>座位輸入!E21</f>
        <v>18</v>
      </c>
      <c r="B22" s="5" t="str">
        <f>IFERROR(INDEX(個資!$E:$E,MATCH(A22,個資!$A:$A,0)),"")</f>
        <v>小比目魚(女)</v>
      </c>
      <c r="C22" s="27">
        <v>83</v>
      </c>
      <c r="D22" s="27">
        <v>82</v>
      </c>
      <c r="E22" s="27">
        <v>81</v>
      </c>
      <c r="F22" s="27">
        <v>80</v>
      </c>
      <c r="G22" s="27">
        <v>79</v>
      </c>
      <c r="H22" s="27">
        <v>78</v>
      </c>
      <c r="I22" s="27">
        <v>77</v>
      </c>
      <c r="J22" s="27">
        <v>76</v>
      </c>
      <c r="K22" s="27">
        <v>33</v>
      </c>
      <c r="L22" s="27">
        <v>33</v>
      </c>
      <c r="M22" s="29">
        <f t="shared" si="1"/>
        <v>70.2</v>
      </c>
      <c r="N22" s="219">
        <f t="shared" si="0"/>
        <v>18</v>
      </c>
    </row>
    <row r="23" spans="1:14" ht="20.149999999999999" customHeight="1" x14ac:dyDescent="0.4">
      <c r="A23" s="219">
        <f>座位輸入!E22</f>
        <v>19</v>
      </c>
      <c r="B23" s="5" t="str">
        <f>IFERROR(INDEX(個資!$E:$E,MATCH(A23,個資!$A:$A,0)),"")</f>
        <v>高飛(女)</v>
      </c>
      <c r="C23" s="27">
        <v>82</v>
      </c>
      <c r="D23" s="27">
        <v>81</v>
      </c>
      <c r="E23" s="27">
        <v>80</v>
      </c>
      <c r="F23" s="27">
        <v>79</v>
      </c>
      <c r="G23" s="27">
        <v>78</v>
      </c>
      <c r="H23" s="27">
        <v>77</v>
      </c>
      <c r="I23" s="27">
        <v>76</v>
      </c>
      <c r="J23" s="27">
        <v>75</v>
      </c>
      <c r="K23" s="27">
        <v>32</v>
      </c>
      <c r="L23" s="27">
        <v>32</v>
      </c>
      <c r="M23" s="29">
        <f t="shared" si="1"/>
        <v>69.2</v>
      </c>
      <c r="N23" s="219">
        <f t="shared" si="0"/>
        <v>19</v>
      </c>
    </row>
    <row r="24" spans="1:14" ht="20.149999999999999" customHeight="1" x14ac:dyDescent="0.4">
      <c r="A24" s="219">
        <f>座位輸入!E23</f>
        <v>20</v>
      </c>
      <c r="B24" s="5" t="str">
        <f>IFERROR(INDEX(個資!$E:$E,MATCH(A24,個資!$A:$A,0)),"")</f>
        <v>布魯托(女)</v>
      </c>
      <c r="C24" s="27">
        <v>81</v>
      </c>
      <c r="D24" s="27">
        <v>80</v>
      </c>
      <c r="E24" s="27">
        <v>79</v>
      </c>
      <c r="F24" s="27">
        <v>78</v>
      </c>
      <c r="G24" s="27">
        <v>77</v>
      </c>
      <c r="H24" s="27">
        <v>76</v>
      </c>
      <c r="I24" s="27">
        <v>75</v>
      </c>
      <c r="J24" s="27">
        <v>74</v>
      </c>
      <c r="K24" s="27">
        <v>31</v>
      </c>
      <c r="L24" s="27">
        <v>31</v>
      </c>
      <c r="M24" s="29">
        <f t="shared" si="1"/>
        <v>68.2</v>
      </c>
      <c r="N24" s="219">
        <f t="shared" si="0"/>
        <v>20</v>
      </c>
    </row>
    <row r="25" spans="1:14" ht="20.149999999999999" customHeight="1" x14ac:dyDescent="0.4">
      <c r="A25" s="219">
        <f>座位輸入!E24</f>
        <v>21</v>
      </c>
      <c r="B25" s="5" t="str">
        <f>IFERROR(INDEX(個資!$E:$E,MATCH(A25,個資!$A:$A,0)),"")</f>
        <v>彭彭(女)</v>
      </c>
      <c r="C25" s="27">
        <v>80</v>
      </c>
      <c r="D25" s="27">
        <v>79</v>
      </c>
      <c r="E25" s="27">
        <v>78</v>
      </c>
      <c r="F25" s="27">
        <v>77</v>
      </c>
      <c r="G25" s="27">
        <v>76</v>
      </c>
      <c r="H25" s="27">
        <v>75</v>
      </c>
      <c r="I25" s="27">
        <v>74</v>
      </c>
      <c r="J25" s="27">
        <v>73</v>
      </c>
      <c r="K25" s="27">
        <v>30</v>
      </c>
      <c r="L25" s="27">
        <v>30</v>
      </c>
      <c r="M25" s="29">
        <f t="shared" si="1"/>
        <v>67.2</v>
      </c>
      <c r="N25" s="219">
        <f t="shared" si="0"/>
        <v>21</v>
      </c>
    </row>
    <row r="26" spans="1:14" ht="20.149999999999999" customHeight="1" x14ac:dyDescent="0.4">
      <c r="A26" s="219">
        <f>座位輸入!E25</f>
        <v>22</v>
      </c>
      <c r="B26" s="5" t="str">
        <f>IFERROR(INDEX(個資!$E:$E,MATCH(A26,個資!$A:$A,0)),"")</f>
        <v>丁滿(女)</v>
      </c>
      <c r="C26" s="27">
        <v>79</v>
      </c>
      <c r="D26" s="27">
        <v>78</v>
      </c>
      <c r="E26" s="27">
        <v>77</v>
      </c>
      <c r="F26" s="27">
        <v>76</v>
      </c>
      <c r="G26" s="27">
        <v>75</v>
      </c>
      <c r="H26" s="27">
        <v>74</v>
      </c>
      <c r="I26" s="27">
        <v>73</v>
      </c>
      <c r="J26" s="27">
        <v>72</v>
      </c>
      <c r="K26" s="27">
        <v>29</v>
      </c>
      <c r="L26" s="27">
        <v>29</v>
      </c>
      <c r="M26" s="29">
        <f t="shared" si="1"/>
        <v>66.2</v>
      </c>
      <c r="N26" s="219">
        <f t="shared" si="0"/>
        <v>22</v>
      </c>
    </row>
    <row r="27" spans="1:14" ht="20.149999999999999" customHeight="1" x14ac:dyDescent="0.4">
      <c r="A27" s="219">
        <f>座位輸入!E26</f>
        <v>23</v>
      </c>
      <c r="B27" s="5" t="str">
        <f>IFERROR(INDEX(個資!$E:$E,MATCH(A27,個資!$A:$A,0)),"")</f>
        <v>辛巴(女)</v>
      </c>
      <c r="C27" s="27">
        <v>78</v>
      </c>
      <c r="D27" s="27">
        <v>77</v>
      </c>
      <c r="E27" s="27">
        <v>76</v>
      </c>
      <c r="F27" s="27">
        <v>75</v>
      </c>
      <c r="G27" s="27">
        <v>74</v>
      </c>
      <c r="H27" s="27">
        <v>73</v>
      </c>
      <c r="I27" s="27">
        <v>72</v>
      </c>
      <c r="J27" s="27">
        <v>71</v>
      </c>
      <c r="K27" s="27">
        <v>28</v>
      </c>
      <c r="L27" s="27">
        <v>28</v>
      </c>
      <c r="M27" s="29">
        <f t="shared" si="1"/>
        <v>65.2</v>
      </c>
      <c r="N27" s="219">
        <f t="shared" si="0"/>
        <v>23</v>
      </c>
    </row>
    <row r="28" spans="1:14" ht="20.149999999999999" customHeight="1" x14ac:dyDescent="0.4">
      <c r="A28" s="219">
        <f>座位輸入!E27</f>
        <v>24</v>
      </c>
      <c r="B28" s="5" t="str">
        <f>IFERROR(INDEX(個資!$E:$E,MATCH(A28,個資!$A:$A,0)),"")</f>
        <v>艾莉絲(女)</v>
      </c>
      <c r="C28" s="27">
        <v>77</v>
      </c>
      <c r="D28" s="27">
        <v>76</v>
      </c>
      <c r="E28" s="27">
        <v>75</v>
      </c>
      <c r="F28" s="27">
        <v>74</v>
      </c>
      <c r="G28" s="27">
        <v>73</v>
      </c>
      <c r="H28" s="27">
        <v>72</v>
      </c>
      <c r="I28" s="27">
        <v>71</v>
      </c>
      <c r="J28" s="27">
        <v>70</v>
      </c>
      <c r="K28" s="27">
        <v>27</v>
      </c>
      <c r="L28" s="27">
        <v>27</v>
      </c>
      <c r="M28" s="29">
        <f t="shared" si="1"/>
        <v>64.2</v>
      </c>
      <c r="N28" s="219">
        <f t="shared" si="0"/>
        <v>24</v>
      </c>
    </row>
    <row r="29" spans="1:14" ht="20.149999999999999" customHeight="1" x14ac:dyDescent="0.4">
      <c r="A29" s="219">
        <f>座位輸入!E28</f>
        <v>25</v>
      </c>
      <c r="B29" s="5" t="str">
        <f>IFERROR(INDEX(個資!$E:$E,MATCH(A29,個資!$A:$A,0)),"")</f>
        <v>泰山(女)</v>
      </c>
      <c r="C29" s="27">
        <v>76</v>
      </c>
      <c r="D29" s="27">
        <v>75</v>
      </c>
      <c r="E29" s="27">
        <v>74</v>
      </c>
      <c r="F29" s="27">
        <v>73</v>
      </c>
      <c r="G29" s="27">
        <v>72</v>
      </c>
      <c r="H29" s="27">
        <v>71</v>
      </c>
      <c r="I29" s="27">
        <v>70</v>
      </c>
      <c r="J29" s="27">
        <v>69</v>
      </c>
      <c r="K29" s="27">
        <v>26</v>
      </c>
      <c r="L29" s="27">
        <v>26</v>
      </c>
      <c r="M29" s="29">
        <f t="shared" si="1"/>
        <v>63.2</v>
      </c>
      <c r="N29" s="219">
        <f t="shared" si="0"/>
        <v>25</v>
      </c>
    </row>
    <row r="30" spans="1:14" ht="20.149999999999999" customHeight="1" x14ac:dyDescent="0.4">
      <c r="A30" s="219">
        <f>座位輸入!E29</f>
        <v>26</v>
      </c>
      <c r="B30" s="5" t="str">
        <f>IFERROR(INDEX(個資!$E:$E,MATCH(A30,個資!$A:$A,0)),"")</f>
        <v>小飛象(女)</v>
      </c>
      <c r="C30" s="27">
        <v>75</v>
      </c>
      <c r="D30" s="27">
        <v>74</v>
      </c>
      <c r="E30" s="27">
        <v>73</v>
      </c>
      <c r="F30" s="27">
        <v>72</v>
      </c>
      <c r="G30" s="27">
        <v>71</v>
      </c>
      <c r="H30" s="27">
        <v>70</v>
      </c>
      <c r="I30" s="27">
        <v>69</v>
      </c>
      <c r="J30" s="27">
        <v>68</v>
      </c>
      <c r="K30" s="27">
        <v>25</v>
      </c>
      <c r="L30" s="27">
        <v>25</v>
      </c>
      <c r="M30" s="29">
        <f t="shared" si="1"/>
        <v>62.2</v>
      </c>
      <c r="N30" s="219">
        <f t="shared" si="0"/>
        <v>26</v>
      </c>
    </row>
    <row r="31" spans="1:14" ht="20.149999999999999" customHeight="1" x14ac:dyDescent="0.4">
      <c r="A31" s="219">
        <f>座位輸入!E30</f>
        <v>27</v>
      </c>
      <c r="B31" s="5" t="str">
        <f>IFERROR(INDEX(個資!$E:$E,MATCH(A31,個資!$A:$A,0)),"")</f>
        <v>小飛俠(女)</v>
      </c>
      <c r="C31" s="27">
        <v>74</v>
      </c>
      <c r="D31" s="27">
        <v>73</v>
      </c>
      <c r="E31" s="27">
        <v>72</v>
      </c>
      <c r="F31" s="27">
        <v>71</v>
      </c>
      <c r="G31" s="27">
        <v>70</v>
      </c>
      <c r="H31" s="27">
        <v>69</v>
      </c>
      <c r="I31" s="27">
        <v>68</v>
      </c>
      <c r="J31" s="27">
        <v>67</v>
      </c>
      <c r="K31" s="27">
        <v>24</v>
      </c>
      <c r="L31" s="27">
        <v>24</v>
      </c>
      <c r="M31" s="29">
        <f t="shared" si="1"/>
        <v>61.2</v>
      </c>
      <c r="N31" s="219">
        <f t="shared" si="0"/>
        <v>27</v>
      </c>
    </row>
    <row r="32" spans="1:14" ht="20.149999999999999" customHeight="1" x14ac:dyDescent="0.4">
      <c r="A32" s="219">
        <f>座位輸入!E31</f>
        <v>28</v>
      </c>
      <c r="B32" s="5" t="str">
        <f>IFERROR(INDEX(個資!$E:$E,MATCH(A32,個資!$A:$A,0)),"")</f>
        <v>茉莉(女)</v>
      </c>
      <c r="C32" s="27">
        <v>73</v>
      </c>
      <c r="D32" s="27">
        <v>72</v>
      </c>
      <c r="E32" s="27">
        <v>71</v>
      </c>
      <c r="F32" s="27">
        <v>70</v>
      </c>
      <c r="G32" s="27">
        <v>69</v>
      </c>
      <c r="H32" s="27">
        <v>68</v>
      </c>
      <c r="I32" s="27">
        <v>67</v>
      </c>
      <c r="J32" s="27">
        <v>66</v>
      </c>
      <c r="K32" s="27">
        <v>23</v>
      </c>
      <c r="L32" s="27">
        <v>23</v>
      </c>
      <c r="M32" s="29">
        <f t="shared" si="1"/>
        <v>60.2</v>
      </c>
      <c r="N32" s="219">
        <f t="shared" si="0"/>
        <v>28</v>
      </c>
    </row>
    <row r="33" spans="1:14" ht="20.149999999999999" customHeight="1" x14ac:dyDescent="0.4">
      <c r="A33" s="219">
        <f>座位輸入!E32</f>
        <v>29</v>
      </c>
      <c r="B33" s="5" t="str">
        <f>IFERROR(INDEX(個資!$E:$E,MATCH(A33,個資!$A:$A,0)),"")</f>
        <v>阿布(女)</v>
      </c>
      <c r="C33" s="27">
        <v>72</v>
      </c>
      <c r="D33" s="27">
        <v>71</v>
      </c>
      <c r="E33" s="27">
        <v>70</v>
      </c>
      <c r="F33" s="27">
        <v>69</v>
      </c>
      <c r="G33" s="27">
        <v>68</v>
      </c>
      <c r="H33" s="27">
        <v>67</v>
      </c>
      <c r="I33" s="27">
        <v>66</v>
      </c>
      <c r="J33" s="27">
        <v>65</v>
      </c>
      <c r="K33" s="27">
        <v>22</v>
      </c>
      <c r="L33" s="27">
        <v>22</v>
      </c>
      <c r="M33" s="29">
        <f t="shared" si="1"/>
        <v>59.2</v>
      </c>
      <c r="N33" s="219">
        <f t="shared" si="0"/>
        <v>29</v>
      </c>
    </row>
    <row r="34" spans="1:14" ht="20.149999999999999" customHeight="1" x14ac:dyDescent="0.4">
      <c r="A34" s="219">
        <f>座位輸入!E33</f>
        <v>30</v>
      </c>
      <c r="B34" s="5" t="str">
        <f>IFERROR(INDEX(個資!$E:$E,MATCH(A34,個資!$A:$A,0)),"")</f>
        <v>阿拉丁(女)</v>
      </c>
      <c r="C34" s="27">
        <v>71</v>
      </c>
      <c r="D34" s="27">
        <v>70</v>
      </c>
      <c r="E34" s="27">
        <v>69</v>
      </c>
      <c r="F34" s="27">
        <v>68</v>
      </c>
      <c r="G34" s="27">
        <v>67</v>
      </c>
      <c r="H34" s="27">
        <v>66</v>
      </c>
      <c r="I34" s="27">
        <v>65</v>
      </c>
      <c r="J34" s="27">
        <v>64</v>
      </c>
      <c r="K34" s="27">
        <v>21</v>
      </c>
      <c r="L34" s="27">
        <v>21</v>
      </c>
      <c r="M34" s="29">
        <f t="shared" si="1"/>
        <v>58.2</v>
      </c>
      <c r="N34" s="219">
        <f t="shared" si="0"/>
        <v>30</v>
      </c>
    </row>
    <row r="35" spans="1:14" ht="19" customHeight="1" x14ac:dyDescent="0.4">
      <c r="B35" s="219" t="s">
        <v>62</v>
      </c>
      <c r="C35" s="214">
        <f t="shared" ref="C35:M35" si="2">IFERROR(AVERAGE(C5:C34),"")</f>
        <v>85.5</v>
      </c>
      <c r="D35" s="214">
        <f t="shared" si="2"/>
        <v>84.5</v>
      </c>
      <c r="E35" s="214">
        <f t="shared" si="2"/>
        <v>83.5</v>
      </c>
      <c r="F35" s="214">
        <f t="shared" si="2"/>
        <v>81</v>
      </c>
      <c r="G35" s="214">
        <f t="shared" si="2"/>
        <v>81.5</v>
      </c>
      <c r="H35" s="214">
        <f t="shared" si="2"/>
        <v>80.5</v>
      </c>
      <c r="I35" s="214">
        <f t="shared" si="2"/>
        <v>79.5</v>
      </c>
      <c r="J35" s="214">
        <f t="shared" si="2"/>
        <v>77.222222222222229</v>
      </c>
      <c r="K35" s="214">
        <f t="shared" si="2"/>
        <v>35.5</v>
      </c>
      <c r="L35" s="214">
        <f t="shared" si="2"/>
        <v>35.5</v>
      </c>
      <c r="M35" s="214">
        <f t="shared" si="2"/>
        <v>72.485555555555564</v>
      </c>
      <c r="N35" s="11" t="str">
        <f t="shared" si="0"/>
        <v/>
      </c>
    </row>
    <row r="36" spans="1:14" x14ac:dyDescent="0.4"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4" x14ac:dyDescent="0.4">
      <c r="B37" s="219"/>
      <c r="C37" s="26" t="s">
        <v>30</v>
      </c>
      <c r="D37" s="26" t="s">
        <v>31</v>
      </c>
      <c r="E37" s="26" t="s">
        <v>32</v>
      </c>
      <c r="F37" s="26" t="s">
        <v>33</v>
      </c>
      <c r="G37" s="26" t="s">
        <v>34</v>
      </c>
      <c r="H37" s="26" t="s">
        <v>35</v>
      </c>
      <c r="I37" s="26" t="s">
        <v>36</v>
      </c>
      <c r="J37" s="26" t="s">
        <v>37</v>
      </c>
      <c r="K37" s="26" t="s">
        <v>38</v>
      </c>
      <c r="L37" s="26" t="s">
        <v>39</v>
      </c>
    </row>
    <row r="38" spans="1:14" x14ac:dyDescent="0.4">
      <c r="B38" s="219" t="s">
        <v>63</v>
      </c>
      <c r="C38" s="219" t="s">
        <v>70</v>
      </c>
      <c r="D38" s="219" t="s">
        <v>70</v>
      </c>
      <c r="E38" s="219" t="s">
        <v>70</v>
      </c>
      <c r="F38" s="219" t="s">
        <v>70</v>
      </c>
      <c r="G38" s="219" t="s">
        <v>70</v>
      </c>
      <c r="H38" s="219" t="s">
        <v>70</v>
      </c>
      <c r="I38" s="219" t="s">
        <v>70</v>
      </c>
      <c r="J38" s="219" t="s">
        <v>70</v>
      </c>
      <c r="K38" s="219" t="s">
        <v>70</v>
      </c>
      <c r="L38" s="219" t="s">
        <v>70</v>
      </c>
    </row>
    <row r="39" spans="1:14" x14ac:dyDescent="0.4">
      <c r="B39" s="219">
        <v>100</v>
      </c>
      <c r="C39" s="219">
        <f t="shared" ref="C39:L39" si="3">COUNTIFS(C5:C34,100)</f>
        <v>1</v>
      </c>
      <c r="D39" s="219">
        <f t="shared" si="3"/>
        <v>0</v>
      </c>
      <c r="E39" s="219">
        <f t="shared" si="3"/>
        <v>0</v>
      </c>
      <c r="F39" s="219">
        <f t="shared" si="3"/>
        <v>0</v>
      </c>
      <c r="G39" s="219">
        <f t="shared" si="3"/>
        <v>0</v>
      </c>
      <c r="H39" s="219">
        <f t="shared" si="3"/>
        <v>0</v>
      </c>
      <c r="I39" s="219">
        <f t="shared" si="3"/>
        <v>0</v>
      </c>
      <c r="J39" s="219">
        <f t="shared" si="3"/>
        <v>0</v>
      </c>
      <c r="K39" s="219">
        <f t="shared" si="3"/>
        <v>0</v>
      </c>
      <c r="L39" s="219">
        <f t="shared" si="3"/>
        <v>0</v>
      </c>
    </row>
    <row r="40" spans="1:14" x14ac:dyDescent="0.4">
      <c r="B40" s="219" t="s">
        <v>64</v>
      </c>
      <c r="C40" s="219">
        <f t="shared" ref="C40:L40" si="4">COUNTIFS(C5:C34,"&gt;="&amp;90)-C39</f>
        <v>10</v>
      </c>
      <c r="D40" s="219">
        <f t="shared" si="4"/>
        <v>10</v>
      </c>
      <c r="E40" s="219">
        <f t="shared" si="4"/>
        <v>9</v>
      </c>
      <c r="F40" s="219">
        <f t="shared" si="4"/>
        <v>7</v>
      </c>
      <c r="G40" s="219">
        <f t="shared" si="4"/>
        <v>7</v>
      </c>
      <c r="H40" s="219">
        <f t="shared" si="4"/>
        <v>6</v>
      </c>
      <c r="I40" s="219">
        <f t="shared" si="4"/>
        <v>5</v>
      </c>
      <c r="J40" s="219">
        <f t="shared" si="4"/>
        <v>2</v>
      </c>
      <c r="K40" s="219">
        <f t="shared" si="4"/>
        <v>0</v>
      </c>
      <c r="L40" s="219">
        <f t="shared" si="4"/>
        <v>0</v>
      </c>
    </row>
    <row r="41" spans="1:14" x14ac:dyDescent="0.4">
      <c r="B41" s="219" t="s">
        <v>65</v>
      </c>
      <c r="C41" s="219">
        <f t="shared" ref="C41:L41" si="5">COUNTIFS(C5:C34,"&gt;="&amp;80)-C40-C39</f>
        <v>10</v>
      </c>
      <c r="D41" s="219">
        <f t="shared" si="5"/>
        <v>10</v>
      </c>
      <c r="E41" s="219">
        <f t="shared" si="5"/>
        <v>10</v>
      </c>
      <c r="F41" s="219">
        <f t="shared" si="5"/>
        <v>10</v>
      </c>
      <c r="G41" s="219">
        <f t="shared" si="5"/>
        <v>10</v>
      </c>
      <c r="H41" s="219">
        <f t="shared" si="5"/>
        <v>10</v>
      </c>
      <c r="I41" s="219">
        <f t="shared" si="5"/>
        <v>10</v>
      </c>
      <c r="J41" s="219">
        <f t="shared" si="5"/>
        <v>9</v>
      </c>
      <c r="K41" s="219">
        <f t="shared" si="5"/>
        <v>0</v>
      </c>
      <c r="L41" s="219">
        <f t="shared" si="5"/>
        <v>0</v>
      </c>
    </row>
    <row r="42" spans="1:14" x14ac:dyDescent="0.4">
      <c r="B42" s="219" t="s">
        <v>66</v>
      </c>
      <c r="C42" s="219">
        <f t="shared" ref="C42:L42" si="6">COUNTIFS(C5:C34,"&gt;="&amp;70)-C41-C40-C39</f>
        <v>9</v>
      </c>
      <c r="D42" s="219">
        <f t="shared" si="6"/>
        <v>10</v>
      </c>
      <c r="E42" s="219">
        <f t="shared" si="6"/>
        <v>10</v>
      </c>
      <c r="F42" s="219">
        <f t="shared" si="6"/>
        <v>10</v>
      </c>
      <c r="G42" s="219">
        <f t="shared" si="6"/>
        <v>10</v>
      </c>
      <c r="H42" s="219">
        <f t="shared" si="6"/>
        <v>10</v>
      </c>
      <c r="I42" s="219">
        <f t="shared" si="6"/>
        <v>10</v>
      </c>
      <c r="J42" s="219">
        <f t="shared" si="6"/>
        <v>10</v>
      </c>
      <c r="K42" s="219">
        <f t="shared" si="6"/>
        <v>0</v>
      </c>
      <c r="L42" s="219">
        <f t="shared" si="6"/>
        <v>0</v>
      </c>
    </row>
    <row r="43" spans="1:14" x14ac:dyDescent="0.4">
      <c r="B43" s="219" t="s">
        <v>67</v>
      </c>
      <c r="C43" s="219">
        <f t="shared" ref="C43:L43" si="7">COUNTIFS(C5:C34,"&gt;="&amp;60)-C42-C41-C40-C39</f>
        <v>0</v>
      </c>
      <c r="D43" s="219">
        <f t="shared" si="7"/>
        <v>0</v>
      </c>
      <c r="E43" s="219">
        <f t="shared" si="7"/>
        <v>1</v>
      </c>
      <c r="F43" s="219">
        <f t="shared" si="7"/>
        <v>2</v>
      </c>
      <c r="G43" s="219">
        <f t="shared" si="7"/>
        <v>3</v>
      </c>
      <c r="H43" s="219">
        <f t="shared" si="7"/>
        <v>4</v>
      </c>
      <c r="I43" s="219">
        <f t="shared" si="7"/>
        <v>5</v>
      </c>
      <c r="J43" s="219">
        <f t="shared" si="7"/>
        <v>6</v>
      </c>
      <c r="K43" s="219">
        <f t="shared" si="7"/>
        <v>0</v>
      </c>
      <c r="L43" s="219">
        <f t="shared" si="7"/>
        <v>0</v>
      </c>
    </row>
    <row r="44" spans="1:14" x14ac:dyDescent="0.4">
      <c r="B44" s="219" t="s">
        <v>68</v>
      </c>
      <c r="C44" s="219">
        <f t="shared" ref="C44:L44" si="8">COUNTIFS(C5:C34,"&gt;="&amp;50)-C43-C42-C41-C40-C39</f>
        <v>0</v>
      </c>
      <c r="D44" s="219">
        <f t="shared" si="8"/>
        <v>0</v>
      </c>
      <c r="E44" s="219">
        <f t="shared" si="8"/>
        <v>0</v>
      </c>
      <c r="F44" s="219">
        <f t="shared" si="8"/>
        <v>0</v>
      </c>
      <c r="G44" s="219">
        <f t="shared" si="8"/>
        <v>0</v>
      </c>
      <c r="H44" s="219">
        <f t="shared" si="8"/>
        <v>0</v>
      </c>
      <c r="I44" s="219">
        <f t="shared" si="8"/>
        <v>0</v>
      </c>
      <c r="J44" s="219">
        <f t="shared" si="8"/>
        <v>0</v>
      </c>
      <c r="K44" s="219">
        <f t="shared" si="8"/>
        <v>1</v>
      </c>
      <c r="L44" s="219">
        <f t="shared" si="8"/>
        <v>1</v>
      </c>
    </row>
    <row r="45" spans="1:14" x14ac:dyDescent="0.4">
      <c r="B45" s="219" t="s">
        <v>69</v>
      </c>
      <c r="C45" s="219">
        <f t="shared" ref="C45:L45" si="9">COUNTIFS(C5:C34,"&lt;"&amp;50)</f>
        <v>0</v>
      </c>
      <c r="D45" s="219">
        <f t="shared" si="9"/>
        <v>0</v>
      </c>
      <c r="E45" s="219">
        <f t="shared" si="9"/>
        <v>0</v>
      </c>
      <c r="F45" s="219">
        <f t="shared" si="9"/>
        <v>1</v>
      </c>
      <c r="G45" s="219">
        <f t="shared" si="9"/>
        <v>0</v>
      </c>
      <c r="H45" s="219">
        <f t="shared" si="9"/>
        <v>0</v>
      </c>
      <c r="I45" s="219">
        <f t="shared" si="9"/>
        <v>0</v>
      </c>
      <c r="J45" s="219">
        <f t="shared" si="9"/>
        <v>0</v>
      </c>
      <c r="K45" s="219">
        <f t="shared" si="9"/>
        <v>29</v>
      </c>
      <c r="L45" s="219">
        <f t="shared" si="9"/>
        <v>29</v>
      </c>
    </row>
    <row r="46" spans="1:14" x14ac:dyDescent="0.4">
      <c r="B46" s="219" t="s">
        <v>572</v>
      </c>
      <c r="C46" s="219">
        <f>SUM(C39:C45)</f>
        <v>30</v>
      </c>
      <c r="D46" s="219">
        <f t="shared" ref="D46:L46" si="10">SUM(D39:D45)</f>
        <v>30</v>
      </c>
      <c r="E46" s="219">
        <f t="shared" si="10"/>
        <v>30</v>
      </c>
      <c r="F46" s="219">
        <f t="shared" si="10"/>
        <v>30</v>
      </c>
      <c r="G46" s="219">
        <f t="shared" si="10"/>
        <v>30</v>
      </c>
      <c r="H46" s="219">
        <f t="shared" si="10"/>
        <v>30</v>
      </c>
      <c r="I46" s="219">
        <f t="shared" si="10"/>
        <v>30</v>
      </c>
      <c r="J46" s="219">
        <f t="shared" si="10"/>
        <v>27</v>
      </c>
      <c r="K46" s="219">
        <f t="shared" si="10"/>
        <v>30</v>
      </c>
      <c r="L46" s="219">
        <f t="shared" si="10"/>
        <v>30</v>
      </c>
    </row>
  </sheetData>
  <sheetProtection algorithmName="SHA-512" hashValue="vQgxWdgJd1Lmn1iKk8DfzvW6PHUbeHzEbHnAERMOB2ReSYHVTbG3itJlvEPwxWxyYy0mS4FsLpIoMsS95ndu6w==" saltValue="vIGEoi6X9SSDQGwUZJnN/A==" spinCount="100000" sheet="1" objects="1" scenarios="1"/>
  <phoneticPr fontId="1" type="noConversion"/>
  <conditionalFormatting sqref="C35:M35">
    <cfRule type="cellIs" dxfId="19" priority="5" operator="lessThan">
      <formula>60</formula>
    </cfRule>
  </conditionalFormatting>
  <conditionalFormatting sqref="C5:M34">
    <cfRule type="cellIs" dxfId="18" priority="4" operator="lessThan">
      <formula>60</formula>
    </cfRule>
  </conditionalFormatting>
  <conditionalFormatting sqref="C5:N34">
    <cfRule type="cellIs" dxfId="17" priority="3" operator="lessThan">
      <formula>60</formula>
    </cfRule>
  </conditionalFormatting>
  <conditionalFormatting sqref="C43:L45">
    <cfRule type="cellIs" dxfId="16" priority="1" operator="greaterThan">
      <formula>0</formula>
    </cfRule>
    <cfRule type="cellIs" dxfId="15" priority="2" operator="greaterThan">
      <formula>1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2" sqref="G2"/>
    </sheetView>
  </sheetViews>
  <sheetFormatPr defaultColWidth="9" defaultRowHeight="17" x14ac:dyDescent="0.4"/>
  <cols>
    <col min="1" max="1" width="7" style="7" customWidth="1"/>
    <col min="2" max="2" width="9" style="7" customWidth="1"/>
    <col min="3" max="10" width="7.6328125" style="6" customWidth="1"/>
    <col min="11" max="11" width="7.6328125" style="7" customWidth="1"/>
    <col min="12" max="12" width="7.6328125" style="6" customWidth="1"/>
    <col min="13" max="13" width="9" style="7"/>
    <col min="14" max="14" width="9.453125" style="7" bestFit="1" customWidth="1"/>
    <col min="15" max="16384" width="9" style="6"/>
  </cols>
  <sheetData>
    <row r="1" spans="1:14" s="1" customFormat="1" ht="14.25" customHeight="1" x14ac:dyDescent="0.4">
      <c r="A1" s="42" t="str">
        <f>個資!F1&amp;"學年"</f>
        <v>109-1學年</v>
      </c>
      <c r="C1" s="109" t="str">
        <f>個資!C6&amp;"班  "&amp;個資!F4 &amp;個資!A4</f>
        <v>101班  迪士尼導師</v>
      </c>
      <c r="F1" s="2"/>
      <c r="H1" s="2"/>
      <c r="I1" s="83"/>
      <c r="K1" s="11"/>
      <c r="L1" s="2"/>
      <c r="M1" s="31"/>
      <c r="N1" s="118">
        <f ca="1">TODAY()</f>
        <v>44006</v>
      </c>
    </row>
    <row r="2" spans="1:14" s="1" customFormat="1" ht="16" customHeight="1" x14ac:dyDescent="0.4">
      <c r="B2" s="10" t="s">
        <v>73</v>
      </c>
      <c r="C2" s="30">
        <v>5</v>
      </c>
      <c r="D2" s="30">
        <v>3</v>
      </c>
      <c r="E2" s="30">
        <v>4</v>
      </c>
      <c r="F2" s="30">
        <v>3</v>
      </c>
      <c r="G2" s="30">
        <v>1</v>
      </c>
      <c r="H2" s="30">
        <v>1</v>
      </c>
      <c r="I2" s="30">
        <v>1</v>
      </c>
      <c r="J2" s="30">
        <v>0</v>
      </c>
      <c r="K2" s="31"/>
      <c r="L2" s="2"/>
      <c r="M2" s="31"/>
      <c r="N2" s="11"/>
    </row>
    <row r="3" spans="1:14" s="11" customFormat="1" ht="49.5" customHeight="1" x14ac:dyDescent="0.4">
      <c r="B3" s="10" t="s">
        <v>74</v>
      </c>
      <c r="C3" s="30" t="s">
        <v>75</v>
      </c>
      <c r="D3" s="30" t="s">
        <v>76</v>
      </c>
      <c r="E3" s="30" t="s">
        <v>77</v>
      </c>
      <c r="F3" s="30" t="s">
        <v>78</v>
      </c>
      <c r="G3" s="30" t="s">
        <v>79</v>
      </c>
      <c r="H3" s="30" t="s">
        <v>80</v>
      </c>
      <c r="I3" s="30" t="s">
        <v>81</v>
      </c>
      <c r="J3" s="30" t="s">
        <v>117</v>
      </c>
      <c r="K3" s="31"/>
      <c r="L3" s="31"/>
      <c r="M3" s="31"/>
    </row>
    <row r="4" spans="1:14" s="1" customFormat="1" ht="14.25" customHeight="1" x14ac:dyDescent="0.4">
      <c r="A4" s="19" t="s">
        <v>0</v>
      </c>
      <c r="B4" s="212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6" t="s">
        <v>82</v>
      </c>
      <c r="L4" s="26" t="s">
        <v>83</v>
      </c>
      <c r="M4" s="5" t="s">
        <v>84</v>
      </c>
      <c r="N4" s="28" t="s">
        <v>85</v>
      </c>
    </row>
    <row r="5" spans="1:14" ht="20.149999999999999" customHeight="1" x14ac:dyDescent="0.4">
      <c r="A5" s="212">
        <v>1</v>
      </c>
      <c r="B5" s="5" t="str">
        <f>IFERROR(INDEX(個資!$E:$E,MATCH(A5,個資!$A:$A,0)),"")</f>
        <v>唐老鴨(男)</v>
      </c>
      <c r="C5" s="27">
        <v>100</v>
      </c>
      <c r="D5" s="27">
        <v>100</v>
      </c>
      <c r="E5" s="27">
        <v>100</v>
      </c>
      <c r="F5" s="27">
        <v>100</v>
      </c>
      <c r="G5" s="27">
        <v>100</v>
      </c>
      <c r="H5" s="27">
        <v>100</v>
      </c>
      <c r="I5" s="27">
        <v>100</v>
      </c>
      <c r="J5" s="27">
        <v>100</v>
      </c>
      <c r="K5" s="215">
        <f>IFERROR(AVERAGE(C5:J5),"")</f>
        <v>100</v>
      </c>
      <c r="L5" s="213">
        <f t="shared" ref="L5:L34" si="0">IFERROR(_xlfn.RANK.EQ(K5,$K$5:$K$34),"")</f>
        <v>1</v>
      </c>
      <c r="M5" s="29">
        <f>(C5*$C$2+D5*$D$2+E5*$E$2+F5*$F$2+G5*$G$2+H5*$H$2+I5*$I$2+J5*$J$2)/($C$2+$D$2+$E$2+$F$2+$G$2+$H$2+$I$2+$J$2)</f>
        <v>100</v>
      </c>
      <c r="N5" s="212">
        <f t="shared" ref="N5:N34" si="1">IFERROR(_xlfn.RANK.EQ(M5,$M$5:$M$34),"")</f>
        <v>1</v>
      </c>
    </row>
    <row r="6" spans="1:14" ht="20.149999999999999" customHeight="1" x14ac:dyDescent="0.4">
      <c r="A6" s="212">
        <v>2</v>
      </c>
      <c r="B6" s="5" t="str">
        <f>IFERROR(INDEX(個資!$E:$E,MATCH(A6,個資!$A:$A,0)),"")</f>
        <v>跳跳虎(男)</v>
      </c>
      <c r="C6" s="27"/>
      <c r="D6" s="27"/>
      <c r="E6" s="27"/>
      <c r="F6" s="27"/>
      <c r="G6" s="27"/>
      <c r="H6" s="27"/>
      <c r="I6" s="27"/>
      <c r="J6" s="27"/>
      <c r="K6" s="215" t="str">
        <f t="shared" ref="K6:K34" si="2">IFERROR(AVERAGE(C6:J6),"")</f>
        <v/>
      </c>
      <c r="L6" s="213" t="str">
        <f t="shared" si="0"/>
        <v/>
      </c>
      <c r="M6" s="29">
        <f t="shared" ref="M6:M34" si="3">(C6*$C$2+D6*$D$2+E6*$E$2+F6*$F$2+G6*$G$2+H6*$H$2+I6*$I$2+J6*$J$2)/($C$2+$D$2+$E$2+$F$2+$G$2+$H$2+$I$2+$J$2)</f>
        <v>0</v>
      </c>
      <c r="N6" s="212">
        <f t="shared" si="1"/>
        <v>10</v>
      </c>
    </row>
    <row r="7" spans="1:14" ht="20.149999999999999" customHeight="1" x14ac:dyDescent="0.4">
      <c r="A7" s="212">
        <v>3</v>
      </c>
      <c r="B7" s="5" t="str">
        <f>IFERROR(INDEX(個資!$E:$E,MATCH(A7,個資!$A:$A,0)),"")</f>
        <v>小熊維尼(男)</v>
      </c>
      <c r="C7" s="27">
        <v>50</v>
      </c>
      <c r="D7" s="27">
        <v>50</v>
      </c>
      <c r="E7" s="27">
        <v>50</v>
      </c>
      <c r="F7" s="27">
        <v>50</v>
      </c>
      <c r="G7" s="27">
        <v>50</v>
      </c>
      <c r="H7" s="27">
        <v>50</v>
      </c>
      <c r="I7" s="27">
        <v>50</v>
      </c>
      <c r="J7" s="27">
        <v>50</v>
      </c>
      <c r="K7" s="215">
        <f t="shared" si="2"/>
        <v>50</v>
      </c>
      <c r="L7" s="213">
        <f t="shared" si="0"/>
        <v>10</v>
      </c>
      <c r="M7" s="29">
        <f t="shared" si="3"/>
        <v>50</v>
      </c>
      <c r="N7" s="212">
        <f t="shared" si="1"/>
        <v>3</v>
      </c>
    </row>
    <row r="8" spans="1:14" ht="20.149999999999999" customHeight="1" x14ac:dyDescent="0.4">
      <c r="A8" s="212">
        <v>4</v>
      </c>
      <c r="B8" s="5" t="str">
        <f>IFERROR(INDEX(個資!$E:$E,MATCH(A8,個資!$A:$A,0)),"")</f>
        <v>米老鼠 (男)</v>
      </c>
      <c r="C8" s="27"/>
      <c r="D8" s="27"/>
      <c r="E8" s="27"/>
      <c r="F8" s="27"/>
      <c r="G8" s="27"/>
      <c r="H8" s="27"/>
      <c r="I8" s="27"/>
      <c r="J8" s="27"/>
      <c r="K8" s="215" t="str">
        <f t="shared" si="2"/>
        <v/>
      </c>
      <c r="L8" s="213" t="str">
        <f t="shared" si="0"/>
        <v/>
      </c>
      <c r="M8" s="29">
        <f t="shared" si="3"/>
        <v>0</v>
      </c>
      <c r="N8" s="212">
        <f t="shared" si="1"/>
        <v>10</v>
      </c>
    </row>
    <row r="9" spans="1:14" ht="20.149999999999999" customHeight="1" x14ac:dyDescent="0.4">
      <c r="A9" s="212">
        <v>5</v>
      </c>
      <c r="B9" s="5" t="str">
        <f>IFERROR(INDEX(個資!$E:$E,MATCH(A9,個資!$A:$A,0)),"")</f>
        <v>小豬(男)</v>
      </c>
      <c r="C9" s="27"/>
      <c r="D9" s="27"/>
      <c r="E9" s="27"/>
      <c r="F9" s="27"/>
      <c r="G9" s="27"/>
      <c r="H9" s="27"/>
      <c r="I9" s="27"/>
      <c r="J9" s="27"/>
      <c r="K9" s="215" t="str">
        <f t="shared" si="2"/>
        <v/>
      </c>
      <c r="L9" s="213" t="str">
        <f t="shared" si="0"/>
        <v/>
      </c>
      <c r="M9" s="29">
        <f t="shared" si="3"/>
        <v>0</v>
      </c>
      <c r="N9" s="212">
        <f t="shared" si="1"/>
        <v>10</v>
      </c>
    </row>
    <row r="10" spans="1:14" ht="20.149999999999999" customHeight="1" x14ac:dyDescent="0.4">
      <c r="A10" s="212">
        <v>6</v>
      </c>
      <c r="B10" s="5" t="str">
        <f>IFERROR(INDEX(個資!$E:$E,MATCH(A10,個資!$A:$A,0)),"")</f>
        <v>白雪公主(男)</v>
      </c>
      <c r="C10" s="27"/>
      <c r="D10" s="27"/>
      <c r="E10" s="27"/>
      <c r="F10" s="27"/>
      <c r="G10" s="27"/>
      <c r="H10" s="27"/>
      <c r="I10" s="27"/>
      <c r="J10" s="27"/>
      <c r="K10" s="215" t="str">
        <f t="shared" si="2"/>
        <v/>
      </c>
      <c r="L10" s="213" t="str">
        <f t="shared" si="0"/>
        <v/>
      </c>
      <c r="M10" s="29">
        <f t="shared" si="3"/>
        <v>0</v>
      </c>
      <c r="N10" s="212">
        <f t="shared" si="1"/>
        <v>10</v>
      </c>
    </row>
    <row r="11" spans="1:14" ht="20.149999999999999" customHeight="1" x14ac:dyDescent="0.4">
      <c r="A11" s="212">
        <v>7</v>
      </c>
      <c r="B11" s="5" t="str">
        <f>IFERROR(INDEX(個資!$E:$E,MATCH(A11,個資!$A:$A,0)),"")</f>
        <v>灰姑娘(男)</v>
      </c>
      <c r="C11" s="27"/>
      <c r="D11" s="27"/>
      <c r="E11" s="27"/>
      <c r="F11" s="27"/>
      <c r="G11" s="27"/>
      <c r="H11" s="27"/>
      <c r="I11" s="27"/>
      <c r="J11" s="27"/>
      <c r="K11" s="215" t="str">
        <f t="shared" si="2"/>
        <v/>
      </c>
      <c r="L11" s="213" t="str">
        <f t="shared" si="0"/>
        <v/>
      </c>
      <c r="M11" s="29">
        <f t="shared" si="3"/>
        <v>0</v>
      </c>
      <c r="N11" s="212">
        <f t="shared" si="1"/>
        <v>10</v>
      </c>
    </row>
    <row r="12" spans="1:14" ht="20.149999999999999" customHeight="1" x14ac:dyDescent="0.4">
      <c r="A12" s="212">
        <v>8</v>
      </c>
      <c r="B12" s="5" t="str">
        <f>IFERROR(INDEX(個資!$E:$E,MATCH(A12,個資!$A:$A,0)),"")</f>
        <v>皮諾丘(男)</v>
      </c>
      <c r="C12" s="27">
        <v>90</v>
      </c>
      <c r="D12" s="27">
        <v>90</v>
      </c>
      <c r="E12" s="27">
        <v>90</v>
      </c>
      <c r="F12" s="27">
        <v>90</v>
      </c>
      <c r="G12" s="27">
        <v>90</v>
      </c>
      <c r="H12" s="27">
        <v>90</v>
      </c>
      <c r="I12" s="27">
        <v>90</v>
      </c>
      <c r="J12" s="27">
        <v>90</v>
      </c>
      <c r="K12" s="215">
        <f t="shared" si="2"/>
        <v>90</v>
      </c>
      <c r="L12" s="213">
        <f t="shared" si="0"/>
        <v>2</v>
      </c>
      <c r="M12" s="29">
        <f t="shared" si="3"/>
        <v>90</v>
      </c>
      <c r="N12" s="212">
        <f t="shared" si="1"/>
        <v>2</v>
      </c>
    </row>
    <row r="13" spans="1:14" ht="20.149999999999999" customHeight="1" x14ac:dyDescent="0.4">
      <c r="A13" s="212">
        <v>9</v>
      </c>
      <c r="B13" s="5" t="str">
        <f>IFERROR(INDEX(個資!$E:$E,MATCH(A13,個資!$A:$A,0)),"")</f>
        <v>小鹿斑比(男)</v>
      </c>
      <c r="C13" s="27"/>
      <c r="D13" s="27"/>
      <c r="E13" s="27"/>
      <c r="F13" s="27"/>
      <c r="G13" s="27"/>
      <c r="H13" s="27"/>
      <c r="I13" s="27"/>
      <c r="J13" s="27"/>
      <c r="K13" s="215" t="str">
        <f t="shared" si="2"/>
        <v/>
      </c>
      <c r="L13" s="213" t="str">
        <f t="shared" si="0"/>
        <v/>
      </c>
      <c r="M13" s="29">
        <f t="shared" si="3"/>
        <v>0</v>
      </c>
      <c r="N13" s="212">
        <f t="shared" si="1"/>
        <v>10</v>
      </c>
    </row>
    <row r="14" spans="1:14" ht="20.149999999999999" customHeight="1" x14ac:dyDescent="0.4">
      <c r="A14" s="212">
        <v>10</v>
      </c>
      <c r="B14" s="5" t="str">
        <f>IFERROR(INDEX(個資!$E:$E,MATCH(A14,個資!$A:$A,0)),"")</f>
        <v>邦妮兔(男)</v>
      </c>
      <c r="C14" s="27">
        <v>60</v>
      </c>
      <c r="D14" s="27"/>
      <c r="E14" s="27"/>
      <c r="F14" s="27"/>
      <c r="G14" s="27"/>
      <c r="H14" s="27"/>
      <c r="I14" s="27"/>
      <c r="J14" s="27"/>
      <c r="K14" s="215">
        <f t="shared" si="2"/>
        <v>60</v>
      </c>
      <c r="L14" s="213">
        <f t="shared" si="0"/>
        <v>3</v>
      </c>
      <c r="M14" s="29">
        <f t="shared" si="3"/>
        <v>16.666666666666668</v>
      </c>
      <c r="N14" s="212">
        <f t="shared" si="1"/>
        <v>4</v>
      </c>
    </row>
    <row r="15" spans="1:14" ht="20.149999999999999" customHeight="1" x14ac:dyDescent="0.4">
      <c r="A15" s="212">
        <v>11</v>
      </c>
      <c r="B15" s="5" t="str">
        <f>IFERROR(INDEX(個資!$E:$E,MATCH(A15,個資!$A:$A,0)),"")</f>
        <v>史瑞克(男)</v>
      </c>
      <c r="C15" s="27"/>
      <c r="D15" s="27">
        <v>60</v>
      </c>
      <c r="E15" s="27"/>
      <c r="F15" s="27"/>
      <c r="G15" s="27"/>
      <c r="H15" s="27"/>
      <c r="I15" s="27"/>
      <c r="J15" s="27"/>
      <c r="K15" s="215">
        <f t="shared" si="2"/>
        <v>60</v>
      </c>
      <c r="L15" s="213">
        <f t="shared" si="0"/>
        <v>3</v>
      </c>
      <c r="M15" s="29">
        <f t="shared" si="3"/>
        <v>10</v>
      </c>
      <c r="N15" s="212">
        <f t="shared" si="1"/>
        <v>6</v>
      </c>
    </row>
    <row r="16" spans="1:14" ht="20.149999999999999" customHeight="1" x14ac:dyDescent="0.4">
      <c r="A16" s="212">
        <v>12</v>
      </c>
      <c r="B16" s="5" t="str">
        <f>IFERROR(INDEX(個資!$E:$E,MATCH(A16,個資!$A:$A,0)),"")</f>
        <v>巴斯光年(男)</v>
      </c>
      <c r="C16" s="27"/>
      <c r="D16" s="27"/>
      <c r="E16" s="27">
        <v>60</v>
      </c>
      <c r="F16" s="27"/>
      <c r="G16" s="27"/>
      <c r="H16" s="27"/>
      <c r="I16" s="27"/>
      <c r="J16" s="27"/>
      <c r="K16" s="215">
        <f t="shared" si="2"/>
        <v>60</v>
      </c>
      <c r="L16" s="213">
        <f t="shared" si="0"/>
        <v>3</v>
      </c>
      <c r="M16" s="29">
        <f t="shared" si="3"/>
        <v>13.333333333333334</v>
      </c>
      <c r="N16" s="212">
        <f t="shared" si="1"/>
        <v>5</v>
      </c>
    </row>
    <row r="17" spans="1:14" ht="20.149999999999999" customHeight="1" x14ac:dyDescent="0.4">
      <c r="A17" s="212">
        <v>13</v>
      </c>
      <c r="B17" s="5" t="str">
        <f>IFERROR(INDEX(個資!$E:$E,MATCH(A17,個資!$A:$A,0)),"")</f>
        <v>史迪奇(男)</v>
      </c>
      <c r="C17" s="27"/>
      <c r="D17" s="27"/>
      <c r="E17" s="27"/>
      <c r="F17" s="27"/>
      <c r="G17" s="27">
        <v>60</v>
      </c>
      <c r="H17" s="27"/>
      <c r="I17" s="27"/>
      <c r="J17" s="27"/>
      <c r="K17" s="215">
        <f t="shared" si="2"/>
        <v>60</v>
      </c>
      <c r="L17" s="213">
        <f t="shared" si="0"/>
        <v>3</v>
      </c>
      <c r="M17" s="29">
        <f t="shared" si="3"/>
        <v>3.3333333333333335</v>
      </c>
      <c r="N17" s="212">
        <f t="shared" si="1"/>
        <v>7</v>
      </c>
    </row>
    <row r="18" spans="1:14" ht="20.149999999999999" customHeight="1" x14ac:dyDescent="0.4">
      <c r="A18" s="212">
        <v>14</v>
      </c>
      <c r="B18" s="5" t="str">
        <f>IFERROR(INDEX(個資!$E:$E,MATCH(A18,個資!$A:$A,0)),"")</f>
        <v>大眼仔(男)</v>
      </c>
      <c r="C18" s="27"/>
      <c r="D18" s="27"/>
      <c r="E18" s="27"/>
      <c r="F18" s="27"/>
      <c r="G18" s="27"/>
      <c r="H18" s="27">
        <v>60</v>
      </c>
      <c r="I18" s="27"/>
      <c r="J18" s="27"/>
      <c r="K18" s="215">
        <f t="shared" si="2"/>
        <v>60</v>
      </c>
      <c r="L18" s="213">
        <f t="shared" si="0"/>
        <v>3</v>
      </c>
      <c r="M18" s="29">
        <f t="shared" si="3"/>
        <v>3.3333333333333335</v>
      </c>
      <c r="N18" s="212">
        <f t="shared" si="1"/>
        <v>7</v>
      </c>
    </row>
    <row r="19" spans="1:14" ht="20.149999999999999" customHeight="1" x14ac:dyDescent="0.4">
      <c r="A19" s="212">
        <v>15</v>
      </c>
      <c r="B19" s="5" t="str">
        <f>IFERROR(INDEX(個資!$E:$E,MATCH(A19,個資!$A:$A,0)),"")</f>
        <v>毛怪(女)</v>
      </c>
      <c r="C19" s="27"/>
      <c r="D19" s="27"/>
      <c r="E19" s="27"/>
      <c r="F19" s="27"/>
      <c r="G19" s="27"/>
      <c r="H19" s="27"/>
      <c r="I19" s="27">
        <v>60</v>
      </c>
      <c r="J19" s="27"/>
      <c r="K19" s="215">
        <f t="shared" si="2"/>
        <v>60</v>
      </c>
      <c r="L19" s="213">
        <f t="shared" si="0"/>
        <v>3</v>
      </c>
      <c r="M19" s="29">
        <f t="shared" si="3"/>
        <v>3.3333333333333335</v>
      </c>
      <c r="N19" s="212">
        <f t="shared" si="1"/>
        <v>7</v>
      </c>
    </row>
    <row r="20" spans="1:14" ht="20.149999999999999" customHeight="1" x14ac:dyDescent="0.4">
      <c r="A20" s="212">
        <v>16</v>
      </c>
      <c r="B20" s="5" t="str">
        <f>IFERROR(INDEX(個資!$E:$E,MATCH(A20,個資!$A:$A,0)),"")</f>
        <v>尼莫(女)</v>
      </c>
      <c r="C20" s="27"/>
      <c r="D20" s="27"/>
      <c r="E20" s="27"/>
      <c r="F20" s="27"/>
      <c r="G20" s="27"/>
      <c r="H20" s="27"/>
      <c r="I20" s="27"/>
      <c r="J20" s="27">
        <v>59</v>
      </c>
      <c r="K20" s="215">
        <f t="shared" si="2"/>
        <v>59</v>
      </c>
      <c r="L20" s="213">
        <f t="shared" si="0"/>
        <v>9</v>
      </c>
      <c r="M20" s="29">
        <f t="shared" si="3"/>
        <v>0</v>
      </c>
      <c r="N20" s="212">
        <f t="shared" si="1"/>
        <v>10</v>
      </c>
    </row>
    <row r="21" spans="1:14" ht="20.149999999999999" customHeight="1" x14ac:dyDescent="0.4">
      <c r="A21" s="212">
        <v>17</v>
      </c>
      <c r="B21" s="5" t="str">
        <f>IFERROR(INDEX(個資!$E:$E,MATCH(A21,個資!$A:$A,0)),"")</f>
        <v>愛麗兒(女)</v>
      </c>
      <c r="C21" s="27"/>
      <c r="D21" s="27"/>
      <c r="E21" s="27"/>
      <c r="F21" s="27"/>
      <c r="G21" s="27"/>
      <c r="H21" s="27"/>
      <c r="I21" s="27"/>
      <c r="J21" s="27"/>
      <c r="K21" s="215" t="str">
        <f t="shared" si="2"/>
        <v/>
      </c>
      <c r="L21" s="213" t="str">
        <f t="shared" si="0"/>
        <v/>
      </c>
      <c r="M21" s="29">
        <f t="shared" si="3"/>
        <v>0</v>
      </c>
      <c r="N21" s="212">
        <f t="shared" si="1"/>
        <v>10</v>
      </c>
    </row>
    <row r="22" spans="1:14" ht="20.149999999999999" customHeight="1" x14ac:dyDescent="0.4">
      <c r="A22" s="212">
        <v>18</v>
      </c>
      <c r="B22" s="5" t="str">
        <f>IFERROR(INDEX(個資!$E:$E,MATCH(A22,個資!$A:$A,0)),"")</f>
        <v>小比目魚(女)</v>
      </c>
      <c r="C22" s="27"/>
      <c r="D22" s="27"/>
      <c r="E22" s="27"/>
      <c r="F22" s="27"/>
      <c r="G22" s="27"/>
      <c r="H22" s="27"/>
      <c r="I22" s="27"/>
      <c r="J22" s="27"/>
      <c r="K22" s="215" t="str">
        <f t="shared" si="2"/>
        <v/>
      </c>
      <c r="L22" s="213" t="str">
        <f t="shared" si="0"/>
        <v/>
      </c>
      <c r="M22" s="29">
        <f t="shared" si="3"/>
        <v>0</v>
      </c>
      <c r="N22" s="212">
        <f t="shared" si="1"/>
        <v>10</v>
      </c>
    </row>
    <row r="23" spans="1:14" ht="20.149999999999999" customHeight="1" x14ac:dyDescent="0.4">
      <c r="A23" s="212">
        <v>19</v>
      </c>
      <c r="B23" s="5" t="str">
        <f>IFERROR(INDEX(個資!$E:$E,MATCH(A23,個資!$A:$A,0)),"")</f>
        <v>高飛(女)</v>
      </c>
      <c r="C23" s="27"/>
      <c r="D23" s="27"/>
      <c r="E23" s="27"/>
      <c r="F23" s="27"/>
      <c r="G23" s="27"/>
      <c r="H23" s="27"/>
      <c r="I23" s="27"/>
      <c r="J23" s="27"/>
      <c r="K23" s="215" t="str">
        <f t="shared" si="2"/>
        <v/>
      </c>
      <c r="L23" s="213" t="str">
        <f t="shared" si="0"/>
        <v/>
      </c>
      <c r="M23" s="29">
        <f t="shared" si="3"/>
        <v>0</v>
      </c>
      <c r="N23" s="212">
        <f t="shared" si="1"/>
        <v>10</v>
      </c>
    </row>
    <row r="24" spans="1:14" ht="20.149999999999999" customHeight="1" x14ac:dyDescent="0.4">
      <c r="A24" s="212">
        <v>20</v>
      </c>
      <c r="B24" s="5" t="str">
        <f>IFERROR(INDEX(個資!$E:$E,MATCH(A24,個資!$A:$A,0)),"")</f>
        <v>布魯托(女)</v>
      </c>
      <c r="C24" s="27"/>
      <c r="D24" s="27"/>
      <c r="E24" s="27"/>
      <c r="F24" s="27"/>
      <c r="G24" s="27"/>
      <c r="H24" s="27"/>
      <c r="I24" s="27"/>
      <c r="J24" s="27"/>
      <c r="K24" s="215" t="str">
        <f t="shared" si="2"/>
        <v/>
      </c>
      <c r="L24" s="213" t="str">
        <f t="shared" si="0"/>
        <v/>
      </c>
      <c r="M24" s="29">
        <f t="shared" si="3"/>
        <v>0</v>
      </c>
      <c r="N24" s="212">
        <f t="shared" si="1"/>
        <v>10</v>
      </c>
    </row>
    <row r="25" spans="1:14" ht="20.149999999999999" customHeight="1" x14ac:dyDescent="0.4">
      <c r="A25" s="212">
        <v>21</v>
      </c>
      <c r="B25" s="5" t="str">
        <f>IFERROR(INDEX(個資!$E:$E,MATCH(A25,個資!$A:$A,0)),"")</f>
        <v>彭彭(女)</v>
      </c>
      <c r="C25" s="27"/>
      <c r="D25" s="27"/>
      <c r="E25" s="27"/>
      <c r="F25" s="27"/>
      <c r="G25" s="27"/>
      <c r="H25" s="27"/>
      <c r="I25" s="27"/>
      <c r="J25" s="27"/>
      <c r="K25" s="215" t="str">
        <f t="shared" si="2"/>
        <v/>
      </c>
      <c r="L25" s="213" t="str">
        <f t="shared" si="0"/>
        <v/>
      </c>
      <c r="M25" s="29">
        <f t="shared" si="3"/>
        <v>0</v>
      </c>
      <c r="N25" s="212">
        <f t="shared" si="1"/>
        <v>10</v>
      </c>
    </row>
    <row r="26" spans="1:14" ht="20.149999999999999" customHeight="1" x14ac:dyDescent="0.4">
      <c r="A26" s="212">
        <v>22</v>
      </c>
      <c r="B26" s="5" t="str">
        <f>IFERROR(INDEX(個資!$E:$E,MATCH(A26,個資!$A:$A,0)),"")</f>
        <v>丁滿(女)</v>
      </c>
      <c r="C26" s="27"/>
      <c r="D26" s="27"/>
      <c r="E26" s="27"/>
      <c r="F26" s="27"/>
      <c r="G26" s="27"/>
      <c r="H26" s="27"/>
      <c r="I26" s="27"/>
      <c r="J26" s="27"/>
      <c r="K26" s="215" t="str">
        <f t="shared" si="2"/>
        <v/>
      </c>
      <c r="L26" s="213" t="str">
        <f t="shared" si="0"/>
        <v/>
      </c>
      <c r="M26" s="29">
        <f t="shared" si="3"/>
        <v>0</v>
      </c>
      <c r="N26" s="212">
        <f t="shared" si="1"/>
        <v>10</v>
      </c>
    </row>
    <row r="27" spans="1:14" ht="20.149999999999999" customHeight="1" x14ac:dyDescent="0.4">
      <c r="A27" s="212">
        <v>23</v>
      </c>
      <c r="B27" s="5" t="str">
        <f>IFERROR(INDEX(個資!$E:$E,MATCH(A27,個資!$A:$A,0)),"")</f>
        <v>辛巴(女)</v>
      </c>
      <c r="C27" s="27"/>
      <c r="D27" s="27"/>
      <c r="E27" s="27"/>
      <c r="F27" s="27"/>
      <c r="G27" s="27"/>
      <c r="H27" s="27"/>
      <c r="I27" s="27"/>
      <c r="J27" s="27"/>
      <c r="K27" s="215" t="str">
        <f t="shared" si="2"/>
        <v/>
      </c>
      <c r="L27" s="213" t="str">
        <f t="shared" si="0"/>
        <v/>
      </c>
      <c r="M27" s="29">
        <f t="shared" si="3"/>
        <v>0</v>
      </c>
      <c r="N27" s="212">
        <f t="shared" si="1"/>
        <v>10</v>
      </c>
    </row>
    <row r="28" spans="1:14" ht="20.149999999999999" customHeight="1" x14ac:dyDescent="0.4">
      <c r="A28" s="212">
        <v>24</v>
      </c>
      <c r="B28" s="5" t="str">
        <f>IFERROR(INDEX(個資!$E:$E,MATCH(A28,個資!$A:$A,0)),"")</f>
        <v>艾莉絲(女)</v>
      </c>
      <c r="C28" s="27"/>
      <c r="D28" s="27"/>
      <c r="E28" s="27"/>
      <c r="F28" s="27"/>
      <c r="G28" s="27"/>
      <c r="H28" s="27"/>
      <c r="I28" s="27"/>
      <c r="J28" s="27"/>
      <c r="K28" s="215" t="str">
        <f t="shared" si="2"/>
        <v/>
      </c>
      <c r="L28" s="213" t="str">
        <f t="shared" si="0"/>
        <v/>
      </c>
      <c r="M28" s="29">
        <f t="shared" si="3"/>
        <v>0</v>
      </c>
      <c r="N28" s="212">
        <f t="shared" si="1"/>
        <v>10</v>
      </c>
    </row>
    <row r="29" spans="1:14" ht="20.149999999999999" customHeight="1" x14ac:dyDescent="0.4">
      <c r="A29" s="212">
        <v>25</v>
      </c>
      <c r="B29" s="5" t="str">
        <f>IFERROR(INDEX(個資!$E:$E,MATCH(A29,個資!$A:$A,0)),"")</f>
        <v>泰山(女)</v>
      </c>
      <c r="C29" s="27"/>
      <c r="D29" s="27"/>
      <c r="E29" s="27"/>
      <c r="F29" s="27"/>
      <c r="G29" s="27"/>
      <c r="H29" s="27"/>
      <c r="I29" s="27"/>
      <c r="J29" s="27"/>
      <c r="K29" s="215" t="str">
        <f t="shared" si="2"/>
        <v/>
      </c>
      <c r="L29" s="213" t="str">
        <f t="shared" si="0"/>
        <v/>
      </c>
      <c r="M29" s="29">
        <f t="shared" si="3"/>
        <v>0</v>
      </c>
      <c r="N29" s="212">
        <f t="shared" si="1"/>
        <v>10</v>
      </c>
    </row>
    <row r="30" spans="1:14" ht="20.149999999999999" customHeight="1" x14ac:dyDescent="0.4">
      <c r="A30" s="212">
        <v>26</v>
      </c>
      <c r="B30" s="5" t="str">
        <f>IFERROR(INDEX(個資!$E:$E,MATCH(A30,個資!$A:$A,0)),"")</f>
        <v>小飛象(女)</v>
      </c>
      <c r="C30" s="27"/>
      <c r="D30" s="27"/>
      <c r="E30" s="27"/>
      <c r="F30" s="27"/>
      <c r="G30" s="27"/>
      <c r="H30" s="27"/>
      <c r="I30" s="27"/>
      <c r="J30" s="27"/>
      <c r="K30" s="215" t="str">
        <f t="shared" si="2"/>
        <v/>
      </c>
      <c r="L30" s="213" t="str">
        <f t="shared" si="0"/>
        <v/>
      </c>
      <c r="M30" s="29">
        <f t="shared" si="3"/>
        <v>0</v>
      </c>
      <c r="N30" s="212">
        <f t="shared" si="1"/>
        <v>10</v>
      </c>
    </row>
    <row r="31" spans="1:14" ht="20.149999999999999" customHeight="1" x14ac:dyDescent="0.4">
      <c r="A31" s="212">
        <v>27</v>
      </c>
      <c r="B31" s="5" t="str">
        <f>IFERROR(INDEX(個資!$E:$E,MATCH(A31,個資!$A:$A,0)),"")</f>
        <v>小飛俠(女)</v>
      </c>
      <c r="C31" s="27"/>
      <c r="D31" s="27"/>
      <c r="E31" s="27"/>
      <c r="F31" s="27"/>
      <c r="G31" s="27"/>
      <c r="H31" s="27"/>
      <c r="I31" s="27"/>
      <c r="J31" s="27"/>
      <c r="K31" s="215" t="str">
        <f t="shared" si="2"/>
        <v/>
      </c>
      <c r="L31" s="213" t="str">
        <f t="shared" si="0"/>
        <v/>
      </c>
      <c r="M31" s="29">
        <f t="shared" si="3"/>
        <v>0</v>
      </c>
      <c r="N31" s="212">
        <f t="shared" si="1"/>
        <v>10</v>
      </c>
    </row>
    <row r="32" spans="1:14" ht="20.149999999999999" customHeight="1" x14ac:dyDescent="0.4">
      <c r="A32" s="212">
        <v>28</v>
      </c>
      <c r="B32" s="5" t="str">
        <f>IFERROR(INDEX(個資!$E:$E,MATCH(A32,個資!$A:$A,0)),"")</f>
        <v>茉莉(女)</v>
      </c>
      <c r="C32" s="27"/>
      <c r="D32" s="27"/>
      <c r="E32" s="27"/>
      <c r="F32" s="27"/>
      <c r="G32" s="27"/>
      <c r="H32" s="27"/>
      <c r="I32" s="27"/>
      <c r="J32" s="27"/>
      <c r="K32" s="215" t="str">
        <f t="shared" si="2"/>
        <v/>
      </c>
      <c r="L32" s="213" t="str">
        <f t="shared" si="0"/>
        <v/>
      </c>
      <c r="M32" s="29">
        <f t="shared" si="3"/>
        <v>0</v>
      </c>
      <c r="N32" s="212">
        <f t="shared" si="1"/>
        <v>10</v>
      </c>
    </row>
    <row r="33" spans="1:14" ht="20.149999999999999" customHeight="1" x14ac:dyDescent="0.4">
      <c r="A33" s="212">
        <v>29</v>
      </c>
      <c r="B33" s="5" t="str">
        <f>IFERROR(INDEX(個資!$E:$E,MATCH(A33,個資!$A:$A,0)),"")</f>
        <v>阿布(女)</v>
      </c>
      <c r="C33" s="27"/>
      <c r="D33" s="27"/>
      <c r="E33" s="27"/>
      <c r="F33" s="27"/>
      <c r="G33" s="27"/>
      <c r="H33" s="27"/>
      <c r="I33" s="27"/>
      <c r="J33" s="27"/>
      <c r="K33" s="215" t="str">
        <f t="shared" si="2"/>
        <v/>
      </c>
      <c r="L33" s="213" t="str">
        <f t="shared" si="0"/>
        <v/>
      </c>
      <c r="M33" s="29">
        <f t="shared" si="3"/>
        <v>0</v>
      </c>
      <c r="N33" s="212">
        <f t="shared" si="1"/>
        <v>10</v>
      </c>
    </row>
    <row r="34" spans="1:14" ht="20.149999999999999" customHeight="1" x14ac:dyDescent="0.4">
      <c r="A34" s="212">
        <v>30</v>
      </c>
      <c r="B34" s="5" t="str">
        <f>IFERROR(INDEX(個資!$E:$E,MATCH(A34,個資!$A:$A,0)),"")</f>
        <v>阿拉丁(女)</v>
      </c>
      <c r="C34" s="27"/>
      <c r="D34" s="27"/>
      <c r="E34" s="27"/>
      <c r="F34" s="27"/>
      <c r="G34" s="27"/>
      <c r="H34" s="27"/>
      <c r="I34" s="27"/>
      <c r="J34" s="27"/>
      <c r="K34" s="215" t="str">
        <f t="shared" si="2"/>
        <v/>
      </c>
      <c r="L34" s="213" t="str">
        <f t="shared" si="0"/>
        <v/>
      </c>
      <c r="M34" s="29">
        <f t="shared" si="3"/>
        <v>0</v>
      </c>
      <c r="N34" s="212">
        <f t="shared" si="1"/>
        <v>10</v>
      </c>
    </row>
    <row r="35" spans="1:14" ht="19" customHeight="1" x14ac:dyDescent="0.4">
      <c r="B35" s="212" t="s">
        <v>62</v>
      </c>
      <c r="C35" s="214">
        <f t="shared" ref="C35:J35" si="4">IFERROR(AVERAGE(C5:C34),"")</f>
        <v>75</v>
      </c>
      <c r="D35" s="214">
        <f t="shared" si="4"/>
        <v>75</v>
      </c>
      <c r="E35" s="214">
        <f t="shared" si="4"/>
        <v>75</v>
      </c>
      <c r="F35" s="214">
        <f t="shared" si="4"/>
        <v>80</v>
      </c>
      <c r="G35" s="214">
        <f t="shared" si="4"/>
        <v>75</v>
      </c>
      <c r="H35" s="214">
        <f t="shared" si="4"/>
        <v>75</v>
      </c>
      <c r="I35" s="214">
        <f t="shared" si="4"/>
        <v>75</v>
      </c>
      <c r="J35" s="214">
        <f t="shared" si="4"/>
        <v>74.75</v>
      </c>
      <c r="M35" s="6"/>
      <c r="N35" s="6"/>
    </row>
    <row r="36" spans="1:14" ht="19" customHeight="1" x14ac:dyDescent="0.4">
      <c r="B36" s="19" t="s">
        <v>74</v>
      </c>
      <c r="C36" s="5" t="str">
        <f t="shared" ref="C36:J36" si="5">C3</f>
        <v>國文</v>
      </c>
      <c r="D36" s="5" t="str">
        <f t="shared" si="5"/>
        <v>英文</v>
      </c>
      <c r="E36" s="5" t="str">
        <f t="shared" si="5"/>
        <v>數學</v>
      </c>
      <c r="F36" s="5" t="str">
        <f t="shared" si="5"/>
        <v>自然</v>
      </c>
      <c r="G36" s="5" t="str">
        <f t="shared" si="5"/>
        <v>地理</v>
      </c>
      <c r="H36" s="5" t="str">
        <f t="shared" si="5"/>
        <v>歷史</v>
      </c>
      <c r="I36" s="5" t="str">
        <f t="shared" si="5"/>
        <v>公民</v>
      </c>
      <c r="J36" s="5" t="str">
        <f t="shared" si="5"/>
        <v>健教</v>
      </c>
    </row>
    <row r="37" spans="1:14" x14ac:dyDescent="0.4">
      <c r="B37" s="212" t="s">
        <v>63</v>
      </c>
      <c r="C37" s="212" t="s">
        <v>70</v>
      </c>
      <c r="D37" s="212" t="s">
        <v>70</v>
      </c>
      <c r="E37" s="212" t="s">
        <v>70</v>
      </c>
      <c r="F37" s="212" t="s">
        <v>70</v>
      </c>
      <c r="G37" s="212" t="s">
        <v>70</v>
      </c>
      <c r="H37" s="212" t="s">
        <v>70</v>
      </c>
      <c r="I37" s="212" t="s">
        <v>70</v>
      </c>
      <c r="J37" s="212" t="s">
        <v>70</v>
      </c>
    </row>
    <row r="38" spans="1:14" x14ac:dyDescent="0.4">
      <c r="B38" s="212">
        <v>100</v>
      </c>
      <c r="C38" s="212">
        <f t="shared" ref="C38:J38" si="6">COUNTIFS(C5:C34,100)</f>
        <v>1</v>
      </c>
      <c r="D38" s="217">
        <f t="shared" si="6"/>
        <v>1</v>
      </c>
      <c r="E38" s="217">
        <f t="shared" si="6"/>
        <v>1</v>
      </c>
      <c r="F38" s="217">
        <f t="shared" si="6"/>
        <v>1</v>
      </c>
      <c r="G38" s="217">
        <f t="shared" si="6"/>
        <v>1</v>
      </c>
      <c r="H38" s="217">
        <f t="shared" si="6"/>
        <v>1</v>
      </c>
      <c r="I38" s="217">
        <f t="shared" si="6"/>
        <v>1</v>
      </c>
      <c r="J38" s="217">
        <f t="shared" si="6"/>
        <v>1</v>
      </c>
    </row>
    <row r="39" spans="1:14" x14ac:dyDescent="0.4">
      <c r="B39" s="212" t="s">
        <v>64</v>
      </c>
      <c r="C39" s="212">
        <f t="shared" ref="C39:J39" si="7">COUNTIFS(C5:C34,"&gt;="&amp;90)-C38</f>
        <v>1</v>
      </c>
      <c r="D39" s="217">
        <f t="shared" si="7"/>
        <v>1</v>
      </c>
      <c r="E39" s="217">
        <f t="shared" si="7"/>
        <v>1</v>
      </c>
      <c r="F39" s="217">
        <f t="shared" si="7"/>
        <v>1</v>
      </c>
      <c r="G39" s="217">
        <f t="shared" si="7"/>
        <v>1</v>
      </c>
      <c r="H39" s="217">
        <f t="shared" si="7"/>
        <v>1</v>
      </c>
      <c r="I39" s="217">
        <f t="shared" si="7"/>
        <v>1</v>
      </c>
      <c r="J39" s="217">
        <f t="shared" si="7"/>
        <v>1</v>
      </c>
    </row>
    <row r="40" spans="1:14" x14ac:dyDescent="0.4">
      <c r="B40" s="212" t="s">
        <v>65</v>
      </c>
      <c r="C40" s="212">
        <f t="shared" ref="C40:J40" si="8">COUNTIFS(C5:C34,"&gt;="&amp;80)-C39-C38</f>
        <v>0</v>
      </c>
      <c r="D40" s="217">
        <f t="shared" si="8"/>
        <v>0</v>
      </c>
      <c r="E40" s="217">
        <f t="shared" si="8"/>
        <v>0</v>
      </c>
      <c r="F40" s="217">
        <f t="shared" si="8"/>
        <v>0</v>
      </c>
      <c r="G40" s="217">
        <f t="shared" si="8"/>
        <v>0</v>
      </c>
      <c r="H40" s="217">
        <f t="shared" si="8"/>
        <v>0</v>
      </c>
      <c r="I40" s="217">
        <f t="shared" si="8"/>
        <v>0</v>
      </c>
      <c r="J40" s="217">
        <f t="shared" si="8"/>
        <v>0</v>
      </c>
    </row>
    <row r="41" spans="1:14" x14ac:dyDescent="0.4">
      <c r="B41" s="212" t="s">
        <v>66</v>
      </c>
      <c r="C41" s="212">
        <f t="shared" ref="C41:J41" si="9">COUNTIFS(C5:C34,"&gt;="&amp;70)-C40-C39-C38</f>
        <v>0</v>
      </c>
      <c r="D41" s="217">
        <f t="shared" si="9"/>
        <v>0</v>
      </c>
      <c r="E41" s="217">
        <f t="shared" si="9"/>
        <v>0</v>
      </c>
      <c r="F41" s="217">
        <f t="shared" si="9"/>
        <v>0</v>
      </c>
      <c r="G41" s="217">
        <f t="shared" si="9"/>
        <v>0</v>
      </c>
      <c r="H41" s="217">
        <f t="shared" si="9"/>
        <v>0</v>
      </c>
      <c r="I41" s="217">
        <f t="shared" si="9"/>
        <v>0</v>
      </c>
      <c r="J41" s="217">
        <f t="shared" si="9"/>
        <v>0</v>
      </c>
    </row>
    <row r="42" spans="1:14" x14ac:dyDescent="0.4">
      <c r="B42" s="212" t="s">
        <v>67</v>
      </c>
      <c r="C42" s="212">
        <f t="shared" ref="C42:J42" si="10">COUNTIFS(C5:C34,"&gt;="&amp;60)-C41-C40-C39-C38</f>
        <v>1</v>
      </c>
      <c r="D42" s="217">
        <f t="shared" si="10"/>
        <v>1</v>
      </c>
      <c r="E42" s="217">
        <f t="shared" si="10"/>
        <v>1</v>
      </c>
      <c r="F42" s="217">
        <f t="shared" si="10"/>
        <v>0</v>
      </c>
      <c r="G42" s="217">
        <f t="shared" si="10"/>
        <v>1</v>
      </c>
      <c r="H42" s="217">
        <f t="shared" si="10"/>
        <v>1</v>
      </c>
      <c r="I42" s="217">
        <f t="shared" si="10"/>
        <v>1</v>
      </c>
      <c r="J42" s="217">
        <f t="shared" si="10"/>
        <v>0</v>
      </c>
    </row>
    <row r="43" spans="1:14" x14ac:dyDescent="0.4">
      <c r="B43" s="212" t="s">
        <v>68</v>
      </c>
      <c r="C43" s="212">
        <f t="shared" ref="C43:J43" si="11">COUNTIFS(C5:C34,"&gt;="&amp;50)-C42-C41-C40-C39-C38</f>
        <v>1</v>
      </c>
      <c r="D43" s="217">
        <f t="shared" si="11"/>
        <v>1</v>
      </c>
      <c r="E43" s="217">
        <f t="shared" si="11"/>
        <v>1</v>
      </c>
      <c r="F43" s="217">
        <f t="shared" si="11"/>
        <v>1</v>
      </c>
      <c r="G43" s="217">
        <f t="shared" si="11"/>
        <v>1</v>
      </c>
      <c r="H43" s="217">
        <f t="shared" si="11"/>
        <v>1</v>
      </c>
      <c r="I43" s="217">
        <f t="shared" si="11"/>
        <v>1</v>
      </c>
      <c r="J43" s="217">
        <f t="shared" si="11"/>
        <v>2</v>
      </c>
    </row>
    <row r="44" spans="1:14" x14ac:dyDescent="0.4">
      <c r="B44" s="212" t="s">
        <v>69</v>
      </c>
      <c r="C44" s="212">
        <f t="shared" ref="C44:J44" si="12">COUNTIFS(C5:C34,"&lt;"&amp;50)</f>
        <v>0</v>
      </c>
      <c r="D44" s="217">
        <f t="shared" si="12"/>
        <v>0</v>
      </c>
      <c r="E44" s="217">
        <f t="shared" si="12"/>
        <v>0</v>
      </c>
      <c r="F44" s="217">
        <f t="shared" si="12"/>
        <v>0</v>
      </c>
      <c r="G44" s="217">
        <f t="shared" si="12"/>
        <v>0</v>
      </c>
      <c r="H44" s="217">
        <f t="shared" si="12"/>
        <v>0</v>
      </c>
      <c r="I44" s="217">
        <f t="shared" si="12"/>
        <v>0</v>
      </c>
      <c r="J44" s="217">
        <f t="shared" si="12"/>
        <v>0</v>
      </c>
    </row>
    <row r="45" spans="1:14" x14ac:dyDescent="0.4">
      <c r="B45" s="217" t="s">
        <v>571</v>
      </c>
      <c r="C45" s="217">
        <f>SUM(C38:C44)</f>
        <v>4</v>
      </c>
      <c r="D45" s="217">
        <f t="shared" ref="D45:J45" si="13">SUM(D38:D44)</f>
        <v>4</v>
      </c>
      <c r="E45" s="217">
        <f t="shared" si="13"/>
        <v>4</v>
      </c>
      <c r="F45" s="217">
        <f t="shared" si="13"/>
        <v>3</v>
      </c>
      <c r="G45" s="217">
        <f t="shared" si="13"/>
        <v>4</v>
      </c>
      <c r="H45" s="217">
        <f t="shared" si="13"/>
        <v>4</v>
      </c>
      <c r="I45" s="217">
        <f t="shared" si="13"/>
        <v>4</v>
      </c>
      <c r="J45" s="217">
        <f t="shared" si="13"/>
        <v>4</v>
      </c>
    </row>
  </sheetData>
  <sheetProtection algorithmName="SHA-512" hashValue="umtHOVsJ4s/2YzoaStZvyWSpZgp9sC50v3iTbhY4DAWdJ6ghEH1IVyOUcKqcZRh8mMTyK4+yYcDGYv7W3XyUWg==" saltValue="A/EiAF/I7chHrvyyvmy9ZQ==" spinCount="100000" sheet="1" objects="1" scenarios="1"/>
  <phoneticPr fontId="1" type="noConversion"/>
  <conditionalFormatting sqref="C35:J35">
    <cfRule type="cellIs" dxfId="14" priority="4" operator="lessThan">
      <formula>60</formula>
    </cfRule>
  </conditionalFormatting>
  <conditionalFormatting sqref="C5:J35">
    <cfRule type="cellIs" dxfId="13" priority="3" operator="lessThan">
      <formula>60</formula>
    </cfRule>
  </conditionalFormatting>
  <conditionalFormatting sqref="C42:J44">
    <cfRule type="cellIs" dxfId="12" priority="2" operator="greaterThan">
      <formula>0</formula>
    </cfRule>
  </conditionalFormatting>
  <conditionalFormatting sqref="M5:M34">
    <cfRule type="cellIs" dxfId="11" priority="1" operator="lessThan">
      <formula>60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39"/>
  <sheetViews>
    <sheetView view="pageBreakPreview" zoomScaleNormal="100" zoomScaleSheetLayoutView="100" workbookViewId="0">
      <selection activeCell="J11" sqref="J11"/>
    </sheetView>
  </sheetViews>
  <sheetFormatPr defaultColWidth="9" defaultRowHeight="21.5" x14ac:dyDescent="0.4"/>
  <cols>
    <col min="1" max="1" width="3.6328125" style="12" customWidth="1"/>
    <col min="2" max="2" width="12.6328125" style="12" customWidth="1"/>
    <col min="3" max="3" width="2.6328125" style="12" customWidth="1"/>
    <col min="4" max="4" width="12.6328125" style="12" customWidth="1"/>
    <col min="5" max="5" width="2.6328125" style="12" customWidth="1"/>
    <col min="6" max="6" width="12.6328125" style="12" customWidth="1"/>
    <col min="7" max="7" width="2.6328125" style="12" customWidth="1"/>
    <col min="8" max="8" width="12.6328125" style="12" customWidth="1"/>
    <col min="9" max="9" width="2.6328125" style="12" customWidth="1"/>
    <col min="10" max="10" width="12.6328125" style="12" customWidth="1"/>
    <col min="11" max="11" width="3.6328125" style="12" customWidth="1"/>
    <col min="12" max="12" width="0.90625" style="12" customWidth="1"/>
    <col min="13" max="13" width="4.26953125" style="12" customWidth="1"/>
    <col min="14" max="14" width="11.1796875" style="12" customWidth="1"/>
    <col min="15" max="16384" width="9" style="12"/>
  </cols>
  <sheetData>
    <row r="1" spans="1:14" x14ac:dyDescent="0.4">
      <c r="B1" s="12" t="str">
        <f>個資!F1&amp;"學年"</f>
        <v>109-1學年</v>
      </c>
      <c r="C1" s="13"/>
      <c r="D1" s="108" t="str">
        <f>個資!C6&amp;"班  "&amp;個資!F4 &amp;個資!A4</f>
        <v>101班  迪士尼導師</v>
      </c>
      <c r="E1" s="13"/>
      <c r="F1" s="13"/>
      <c r="G1" s="13"/>
      <c r="H1" s="13"/>
      <c r="I1" s="13"/>
      <c r="J1" s="118">
        <f ca="1">TODAY()</f>
        <v>44006</v>
      </c>
    </row>
    <row r="2" spans="1:14" ht="10" customHeight="1" thickBot="1" x14ac:dyDescent="0.45">
      <c r="C2" s="13"/>
      <c r="D2" s="13"/>
      <c r="E2" s="13"/>
      <c r="F2" s="13"/>
      <c r="G2" s="13"/>
      <c r="H2" s="13"/>
      <c r="I2" s="13"/>
      <c r="J2" s="13"/>
    </row>
    <row r="3" spans="1:14" ht="20.149999999999999" customHeight="1" x14ac:dyDescent="0.4">
      <c r="A3" s="253" t="s">
        <v>48</v>
      </c>
      <c r="B3" s="18">
        <v>1</v>
      </c>
      <c r="D3" s="18">
        <v>2</v>
      </c>
      <c r="F3" s="18">
        <v>3</v>
      </c>
      <c r="H3" s="18">
        <v>4</v>
      </c>
      <c r="J3" s="18">
        <v>5</v>
      </c>
      <c r="K3" s="253" t="s">
        <v>48</v>
      </c>
      <c r="L3" s="218"/>
      <c r="M3" s="134" t="s">
        <v>0</v>
      </c>
      <c r="N3" s="134" t="s">
        <v>139</v>
      </c>
    </row>
    <row r="4" spans="1:14" ht="20.149999999999999" customHeight="1" x14ac:dyDescent="0.4">
      <c r="A4" s="253"/>
      <c r="B4" s="14" t="str">
        <f>IFERROR(INDEX(座位輸入!$F:$F,MATCH(B3,座位輸入!$E:$E,0)),"")</f>
        <v>唐老鴨(男)</v>
      </c>
      <c r="D4" s="14" t="str">
        <f>IFERROR(INDEX(座位輸入!$F:$F,MATCH(D3,座位輸入!$E:$E,0)),"")</f>
        <v>跳跳虎(男)</v>
      </c>
      <c r="F4" s="14" t="str">
        <f>IFERROR(INDEX(座位輸入!$F:$F,MATCH(F3,座位輸入!$E:$E,0)),"")</f>
        <v>小熊維尼(男)</v>
      </c>
      <c r="H4" s="14" t="str">
        <f>IFERROR(INDEX(座位輸入!$F:$F,MATCH(H3,座位輸入!$E:$E,0)),"")</f>
        <v>米老鼠 (男)</v>
      </c>
      <c r="J4" s="14" t="str">
        <f>IFERROR(INDEX(座位輸入!$F:$F,MATCH(J3,座位輸入!$E:$E,0)),"")</f>
        <v>小豬(男)</v>
      </c>
      <c r="K4" s="253"/>
      <c r="L4" s="218"/>
      <c r="M4" s="134">
        <v>1</v>
      </c>
      <c r="N4" s="134" t="str">
        <f>IFERROR(INDEX(個資!$E:$E,MATCH(M4,個資!$A:$A,0)),"")</f>
        <v>唐老鴨(男)</v>
      </c>
    </row>
    <row r="5" spans="1:14" ht="20.149999999999999" customHeight="1" x14ac:dyDescent="0.4">
      <c r="A5" s="253"/>
      <c r="B5" s="14" t="str">
        <f>IFERROR(INDEX(座位輸入!$G:$G,MATCH(B3,座位輸入!$E:$E,0)),"")</f>
        <v>衛生</v>
      </c>
      <c r="D5" s="14">
        <f>IFERROR(INDEX(座位輸入!$G:$G,MATCH(D3,座位輸入!$E:$E,0)),"")</f>
        <v>0</v>
      </c>
      <c r="F5" s="14" t="str">
        <f>IFERROR(INDEX(座位輸入!$G:$G,MATCH(F3,座位輸入!$E:$E,0)),"")</f>
        <v>風紀</v>
      </c>
      <c r="H5" s="14" t="str">
        <f>IFERROR(INDEX(座位輸入!$G:$G,MATCH(H3,座位輸入!$E:$E,0)),"")</f>
        <v>.</v>
      </c>
      <c r="J5" s="14">
        <f>IFERROR(INDEX(座位輸入!$G:$G,MATCH(J3,座位輸入!$E:$E,0)),"")</f>
        <v>0</v>
      </c>
      <c r="K5" s="253"/>
      <c r="L5" s="218"/>
      <c r="M5" s="134">
        <v>2</v>
      </c>
      <c r="N5" s="134" t="str">
        <f>IFERROR(INDEX(個資!$E:$E,MATCH(M5,個資!$A:$A,0)),"")</f>
        <v>跳跳虎(男)</v>
      </c>
    </row>
    <row r="6" spans="1:14" ht="20.149999999999999" customHeight="1" x14ac:dyDescent="0.4">
      <c r="A6" s="253"/>
      <c r="B6" s="14" t="str">
        <f>IFERROR(INDEX(座位輸入!$H:$H,MATCH(B3,座位輸入!$E:$E,0)),"")</f>
        <v>.</v>
      </c>
      <c r="D6" s="14" t="str">
        <f>IFERROR(INDEX(座位輸入!$H:$H,MATCH(D3,座位輸入!$E:$E,0)),"")</f>
        <v>.</v>
      </c>
      <c r="F6" s="14" t="str">
        <f>IFERROR(INDEX(座位輸入!$H:$H,MATCH(F3,座位輸入!$E:$E,0)),"")</f>
        <v>.</v>
      </c>
      <c r="H6" s="14" t="str">
        <f>IFERROR(INDEX(座位輸入!$H:$H,MATCH(H3,座位輸入!$E:$E,0)),"")</f>
        <v>.</v>
      </c>
      <c r="J6" s="14" t="str">
        <f>IFERROR(INDEX(座位輸入!$H:$H,MATCH(J3,座位輸入!$E:$E,0)),"")</f>
        <v>.</v>
      </c>
      <c r="K6" s="253"/>
      <c r="L6" s="218"/>
      <c r="M6" s="134">
        <v>3</v>
      </c>
      <c r="N6" s="134" t="str">
        <f>IFERROR(INDEX(個資!$E:$E,MATCH(M6,個資!$A:$A,0)),"")</f>
        <v>小熊維尼(男)</v>
      </c>
    </row>
    <row r="7" spans="1:14" ht="20.149999999999999" customHeight="1" x14ac:dyDescent="0.4">
      <c r="A7" s="218"/>
      <c r="B7" s="49">
        <f>IFERROR(INDEX(座位輸入!$I:$I,MATCH(B3,座位輸入!$E:$E,0)),"")</f>
        <v>0</v>
      </c>
      <c r="C7" s="48"/>
      <c r="D7" s="49" t="str">
        <f>IFERROR(INDEX(座位輸入!$I:$I,MATCH(D3,座位輸入!$E:$E,0)),"")</f>
        <v>羽球社</v>
      </c>
      <c r="E7" s="48"/>
      <c r="F7" s="49">
        <f>IFERROR(INDEX(座位輸入!$I:$I,MATCH(F3,座位輸入!$E:$E,0)),"")</f>
        <v>0</v>
      </c>
      <c r="G7" s="48"/>
      <c r="H7" s="49">
        <f>IFERROR(INDEX(座位輸入!$I:$I,MATCH(H3,座位輸入!$E:$E,0)),"")</f>
        <v>0</v>
      </c>
      <c r="I7" s="48"/>
      <c r="J7" s="49" t="str">
        <f>IFERROR(INDEX(座位輸入!$I:$I,MATCH(J3,座位輸入!$E:$E,0)),"")</f>
        <v>直笛社</v>
      </c>
      <c r="K7" s="218"/>
      <c r="L7" s="218"/>
      <c r="M7" s="134">
        <v>4</v>
      </c>
      <c r="N7" s="134" t="str">
        <f>IFERROR(INDEX(個資!$E:$E,MATCH(M7,個資!$A:$A,0)),"")</f>
        <v>米老鼠 (男)</v>
      </c>
    </row>
    <row r="8" spans="1:14" ht="20.149999999999999" customHeight="1" thickBot="1" x14ac:dyDescent="0.45">
      <c r="M8" s="134">
        <v>5</v>
      </c>
      <c r="N8" s="134" t="str">
        <f>IFERROR(INDEX(個資!$E:$E,MATCH(M8,個資!$A:$A,0)),"")</f>
        <v>小豬(男)</v>
      </c>
    </row>
    <row r="9" spans="1:14" ht="20.149999999999999" customHeight="1" x14ac:dyDescent="0.4">
      <c r="A9" s="253" t="s">
        <v>47</v>
      </c>
      <c r="B9" s="18">
        <v>6</v>
      </c>
      <c r="D9" s="18">
        <v>7</v>
      </c>
      <c r="F9" s="18">
        <v>7</v>
      </c>
      <c r="H9" s="18"/>
      <c r="J9" s="18"/>
      <c r="K9" s="253" t="s">
        <v>47</v>
      </c>
      <c r="L9" s="218"/>
      <c r="M9" s="134">
        <v>6</v>
      </c>
      <c r="N9" s="134" t="str">
        <f>IFERROR(INDEX(個資!$E:$E,MATCH(M9,個資!$A:$A,0)),"")</f>
        <v>白雪公主(男)</v>
      </c>
    </row>
    <row r="10" spans="1:14" ht="20.149999999999999" customHeight="1" x14ac:dyDescent="0.4">
      <c r="A10" s="253"/>
      <c r="B10" s="14" t="str">
        <f>IFERROR(INDEX(座位輸入!$F:$F,MATCH(B9,座位輸入!$E:$E,0)),"")</f>
        <v>白雪公主(男)</v>
      </c>
      <c r="D10" s="14" t="str">
        <f>IFERROR(INDEX(座位輸入!$F:$F,MATCH(D9,座位輸入!$E:$E,0)),"")</f>
        <v>灰姑娘(男)</v>
      </c>
      <c r="F10" s="14" t="str">
        <f>IFERROR(INDEX(座位輸入!$F:$F,MATCH(F9,座位輸入!$E:$E,0)),"")</f>
        <v>灰姑娘(男)</v>
      </c>
      <c r="H10" s="14" t="str">
        <f>IFERROR(INDEX(座位輸入!$F:$F,MATCH(H9,座位輸入!$E:$E,0)),"")</f>
        <v/>
      </c>
      <c r="J10" s="14" t="str">
        <f>IFERROR(INDEX(座位輸入!$F:$F,MATCH(J9,座位輸入!$E:$E,0)),"")</f>
        <v/>
      </c>
      <c r="K10" s="253"/>
      <c r="L10" s="218"/>
      <c r="M10" s="134">
        <v>7</v>
      </c>
      <c r="N10" s="134" t="str">
        <f>IFERROR(INDEX(個資!$E:$E,MATCH(M10,個資!$A:$A,0)),"")</f>
        <v>灰姑娘(男)</v>
      </c>
    </row>
    <row r="11" spans="1:14" ht="20.149999999999999" customHeight="1" x14ac:dyDescent="0.4">
      <c r="A11" s="253"/>
      <c r="B11" s="14">
        <f>IFERROR(INDEX(座位輸入!$G:$G,MATCH(B9,座位輸入!$E:$E,0)),"")</f>
        <v>0</v>
      </c>
      <c r="D11" s="14">
        <f>IFERROR(INDEX(座位輸入!$G:$G,MATCH(D9,座位輸入!$E:$E,0)),"")</f>
        <v>0</v>
      </c>
      <c r="F11" s="14">
        <f>IFERROR(INDEX(座位輸入!$G:$G,MATCH(F9,座位輸入!$E:$E,0)),"")</f>
        <v>0</v>
      </c>
      <c r="H11" s="14" t="str">
        <f>IFERROR(INDEX(座位輸入!$G:$G,MATCH(H9,座位輸入!$E:$E,0)),"")</f>
        <v/>
      </c>
      <c r="J11" s="14" t="str">
        <f>IFERROR(INDEX(座位輸入!$G:$G,MATCH(J9,座位輸入!$E:$E,0)),"")</f>
        <v/>
      </c>
      <c r="K11" s="253"/>
      <c r="L11" s="218"/>
      <c r="M11" s="134">
        <v>8</v>
      </c>
      <c r="N11" s="134" t="str">
        <f>IFERROR(INDEX(個資!$E:$E,MATCH(M11,個資!$A:$A,0)),"")</f>
        <v>皮諾丘(男)</v>
      </c>
    </row>
    <row r="12" spans="1:14" ht="20.149999999999999" customHeight="1" x14ac:dyDescent="0.4">
      <c r="A12" s="253"/>
      <c r="B12" s="14" t="str">
        <f>IFERROR(INDEX(座位輸入!$H:$H,MATCH(B9,座位輸入!$E:$E,0)),"")</f>
        <v>.</v>
      </c>
      <c r="D12" s="14" t="str">
        <f>IFERROR(INDEX(座位輸入!$H:$H,MATCH(D9,座位輸入!$E:$E,0)),"")</f>
        <v>.</v>
      </c>
      <c r="F12" s="14" t="str">
        <f>IFERROR(INDEX(座位輸入!$H:$H,MATCH(F9,座位輸入!$E:$E,0)),"")</f>
        <v>.</v>
      </c>
      <c r="H12" s="14" t="str">
        <f>IFERROR(INDEX(座位輸入!$H:$H,MATCH(H9,座位輸入!$E:$E,0)),"")</f>
        <v/>
      </c>
      <c r="J12" s="14" t="str">
        <f>IFERROR(INDEX(座位輸入!$H:$H,MATCH(J9,座位輸入!$E:$E,0)),"")</f>
        <v/>
      </c>
      <c r="K12" s="253"/>
      <c r="L12" s="218"/>
      <c r="M12" s="134">
        <v>9</v>
      </c>
      <c r="N12" s="134" t="str">
        <f>IFERROR(INDEX(個資!$E:$E,MATCH(M12,個資!$A:$A,0)),"")</f>
        <v>小鹿斑比(男)</v>
      </c>
    </row>
    <row r="13" spans="1:14" ht="20.149999999999999" customHeight="1" x14ac:dyDescent="0.4">
      <c r="A13" s="218"/>
      <c r="B13" s="49">
        <f>IFERROR(INDEX(座位輸入!$I:$I,MATCH(B9,座位輸入!$E:$E,0)),"")</f>
        <v>0</v>
      </c>
      <c r="C13" s="48"/>
      <c r="D13" s="49">
        <f>IFERROR(INDEX(座位輸入!$I:$I,MATCH(D9,座位輸入!$E:$E,0)),"")</f>
        <v>0</v>
      </c>
      <c r="E13" s="48"/>
      <c r="F13" s="49">
        <f>IFERROR(INDEX(座位輸入!$I:$I,MATCH(F9,座位輸入!$E:$E,0)),"")</f>
        <v>0</v>
      </c>
      <c r="G13" s="48"/>
      <c r="H13" s="49" t="str">
        <f>IFERROR(INDEX(座位輸入!$I:$I,MATCH(H9,座位輸入!$E:$E,0)),"")</f>
        <v/>
      </c>
      <c r="I13" s="48"/>
      <c r="J13" s="49" t="str">
        <f>IFERROR(INDEX(座位輸入!$I:$I,MATCH(J9,座位輸入!$E:$E,0)),"")</f>
        <v/>
      </c>
      <c r="K13" s="218"/>
      <c r="L13" s="218"/>
      <c r="M13" s="134">
        <v>10</v>
      </c>
      <c r="N13" s="134" t="str">
        <f>IFERROR(INDEX(個資!$E:$E,MATCH(M13,個資!$A:$A,0)),"")</f>
        <v>邦妮兔(男)</v>
      </c>
    </row>
    <row r="14" spans="1:14" ht="20.149999999999999" customHeight="1" thickBot="1" x14ac:dyDescent="0.45">
      <c r="M14" s="134">
        <v>11</v>
      </c>
      <c r="N14" s="134" t="str">
        <f>IFERROR(INDEX(個資!$E:$E,MATCH(M14,個資!$A:$A,0)),"")</f>
        <v>史瑞克(男)</v>
      </c>
    </row>
    <row r="15" spans="1:14" ht="20.149999999999999" customHeight="1" x14ac:dyDescent="0.4">
      <c r="A15" s="253" t="s">
        <v>46</v>
      </c>
      <c r="B15" s="18"/>
      <c r="D15" s="18"/>
      <c r="F15" s="18"/>
      <c r="H15" s="18"/>
      <c r="J15" s="18"/>
      <c r="K15" s="253" t="s">
        <v>46</v>
      </c>
      <c r="L15" s="218"/>
      <c r="M15" s="134">
        <v>12</v>
      </c>
      <c r="N15" s="134" t="str">
        <f>IFERROR(INDEX(個資!$E:$E,MATCH(M15,個資!$A:$A,0)),"")</f>
        <v>巴斯光年(男)</v>
      </c>
    </row>
    <row r="16" spans="1:14" ht="20.149999999999999" customHeight="1" x14ac:dyDescent="0.4">
      <c r="A16" s="253"/>
      <c r="B16" s="14" t="str">
        <f>IFERROR(INDEX(座位輸入!$F:$F,MATCH(B15,座位輸入!$E:$E,0)),"")</f>
        <v/>
      </c>
      <c r="D16" s="14" t="str">
        <f>IFERROR(INDEX(座位輸入!$F:$F,MATCH(D15,座位輸入!$E:$E,0)),"")</f>
        <v/>
      </c>
      <c r="F16" s="14" t="str">
        <f>IFERROR(INDEX(座位輸入!$F:$F,MATCH(F15,座位輸入!$E:$E,0)),"")</f>
        <v/>
      </c>
      <c r="H16" s="14" t="str">
        <f>IFERROR(INDEX(座位輸入!$F:$F,MATCH(H15,座位輸入!$E:$E,0)),"")</f>
        <v/>
      </c>
      <c r="J16" s="14" t="str">
        <f>IFERROR(INDEX(座位輸入!$F:$F,MATCH(J15,座位輸入!$E:$E,0)),"")</f>
        <v/>
      </c>
      <c r="K16" s="253"/>
      <c r="L16" s="218"/>
      <c r="M16" s="134">
        <v>13</v>
      </c>
      <c r="N16" s="134" t="str">
        <f>IFERROR(INDEX(個資!$E:$E,MATCH(M16,個資!$A:$A,0)),"")</f>
        <v>史迪奇(男)</v>
      </c>
    </row>
    <row r="17" spans="1:14" ht="20.149999999999999" customHeight="1" x14ac:dyDescent="0.4">
      <c r="A17" s="253"/>
      <c r="B17" s="14" t="str">
        <f>IFERROR(INDEX(座位輸入!$G:$G,MATCH(B15,座位輸入!$E:$E,0)),"")</f>
        <v/>
      </c>
      <c r="D17" s="14" t="str">
        <f>IFERROR(INDEX(座位輸入!$G:$G,MATCH(D15,座位輸入!$E:$E,0)),"")</f>
        <v/>
      </c>
      <c r="F17" s="14" t="str">
        <f>IFERROR(INDEX(座位輸入!$G:$G,MATCH(F15,座位輸入!$E:$E,0)),"")</f>
        <v/>
      </c>
      <c r="H17" s="14" t="str">
        <f>IFERROR(INDEX(座位輸入!$G:$G,MATCH(H15,座位輸入!$E:$E,0)),"")</f>
        <v/>
      </c>
      <c r="J17" s="14" t="str">
        <f>IFERROR(INDEX(座位輸入!$G:$G,MATCH(J15,座位輸入!$E:$E,0)),"")</f>
        <v/>
      </c>
      <c r="K17" s="253"/>
      <c r="L17" s="218"/>
      <c r="M17" s="134">
        <v>14</v>
      </c>
      <c r="N17" s="134" t="str">
        <f>IFERROR(INDEX(個資!$E:$E,MATCH(M17,個資!$A:$A,0)),"")</f>
        <v>大眼仔(男)</v>
      </c>
    </row>
    <row r="18" spans="1:14" ht="20.149999999999999" customHeight="1" x14ac:dyDescent="0.4">
      <c r="A18" s="253"/>
      <c r="B18" s="14" t="str">
        <f>IFERROR(INDEX(座位輸入!$H:$H,MATCH(B15,座位輸入!$E:$E,0)),"")</f>
        <v/>
      </c>
      <c r="D18" s="14" t="str">
        <f>IFERROR(INDEX(座位輸入!$H:$H,MATCH(D15,座位輸入!$E:$E,0)),"")</f>
        <v/>
      </c>
      <c r="F18" s="14" t="str">
        <f>IFERROR(INDEX(座位輸入!$H:$H,MATCH(F15,座位輸入!$E:$E,0)),"")</f>
        <v/>
      </c>
      <c r="H18" s="14" t="str">
        <f>IFERROR(INDEX(座位輸入!$H:$H,MATCH(H15,座位輸入!$E:$E,0)),"")</f>
        <v/>
      </c>
      <c r="J18" s="14" t="str">
        <f>IFERROR(INDEX(座位輸入!$H:$H,MATCH(J15,座位輸入!$E:$E,0)),"")</f>
        <v/>
      </c>
      <c r="K18" s="253"/>
      <c r="L18" s="218"/>
      <c r="M18" s="134">
        <v>15</v>
      </c>
      <c r="N18" s="134" t="str">
        <f>IFERROR(INDEX(個資!$E:$E,MATCH(M18,個資!$A:$A,0)),"")</f>
        <v>毛怪(女)</v>
      </c>
    </row>
    <row r="19" spans="1:14" ht="20.149999999999999" customHeight="1" x14ac:dyDescent="0.4">
      <c r="A19" s="218"/>
      <c r="B19" s="49" t="str">
        <f>IFERROR(INDEX(座位輸入!$I:$I,MATCH(B15,座位輸入!$E:$E,0)),"")</f>
        <v/>
      </c>
      <c r="C19" s="48"/>
      <c r="D19" s="49" t="str">
        <f>IFERROR(INDEX(座位輸入!$I:$I,MATCH(D15,座位輸入!$E:$E,0)),"")</f>
        <v/>
      </c>
      <c r="E19" s="48"/>
      <c r="F19" s="49" t="str">
        <f>IFERROR(INDEX(座位輸入!$I:$I,MATCH(F15,座位輸入!$E:$E,0)),"")</f>
        <v/>
      </c>
      <c r="G19" s="48"/>
      <c r="H19" s="49" t="str">
        <f>IFERROR(INDEX(座位輸入!$I:$I,MATCH(H15,座位輸入!$E:$E,0)),"")</f>
        <v/>
      </c>
      <c r="I19" s="48"/>
      <c r="J19" s="49" t="str">
        <f>IFERROR(INDEX(座位輸入!$I:$I,MATCH(J15,座位輸入!$E:$E,0)),"")</f>
        <v/>
      </c>
      <c r="K19" s="218"/>
      <c r="L19" s="218"/>
      <c r="M19" s="134">
        <v>16</v>
      </c>
      <c r="N19" s="134" t="str">
        <f>IFERROR(INDEX(個資!$E:$E,MATCH(M19,個資!$A:$A,0)),"")</f>
        <v>尼莫(女)</v>
      </c>
    </row>
    <row r="20" spans="1:14" ht="20.149999999999999" customHeight="1" thickBot="1" x14ac:dyDescent="0.45">
      <c r="M20" s="134">
        <v>17</v>
      </c>
      <c r="N20" s="134" t="str">
        <f>IFERROR(INDEX(個資!$E:$E,MATCH(M20,個資!$A:$A,0)),"")</f>
        <v>愛麗兒(女)</v>
      </c>
    </row>
    <row r="21" spans="1:14" ht="20.149999999999999" customHeight="1" x14ac:dyDescent="0.4">
      <c r="A21" s="253" t="s">
        <v>45</v>
      </c>
      <c r="B21" s="18"/>
      <c r="D21" s="18"/>
      <c r="F21" s="18"/>
      <c r="H21" s="18"/>
      <c r="J21" s="18"/>
      <c r="K21" s="253" t="s">
        <v>45</v>
      </c>
      <c r="L21" s="218"/>
      <c r="M21" s="134">
        <v>18</v>
      </c>
      <c r="N21" s="134" t="str">
        <f>IFERROR(INDEX(個資!$E:$E,MATCH(M21,個資!$A:$A,0)),"")</f>
        <v>小比目魚(女)</v>
      </c>
    </row>
    <row r="22" spans="1:14" ht="20.149999999999999" customHeight="1" x14ac:dyDescent="0.4">
      <c r="A22" s="253"/>
      <c r="B22" s="14" t="str">
        <f>IFERROR(INDEX(座位輸入!$F:$F,MATCH(B21,座位輸入!$E:$E,0)),"")</f>
        <v/>
      </c>
      <c r="D22" s="14" t="str">
        <f>IFERROR(INDEX(座位輸入!$F:$F,MATCH(D21,座位輸入!$E:$E,0)),"")</f>
        <v/>
      </c>
      <c r="F22" s="14" t="str">
        <f>IFERROR(INDEX(座位輸入!$F:$F,MATCH(F21,座位輸入!$E:$E,0)),"")</f>
        <v/>
      </c>
      <c r="H22" s="14" t="str">
        <f>IFERROR(INDEX(座位輸入!$F:$F,MATCH(H21,座位輸入!$E:$E,0)),"")</f>
        <v/>
      </c>
      <c r="J22" s="14" t="str">
        <f>IFERROR(INDEX(座位輸入!$F:$F,MATCH(J21,座位輸入!$E:$E,0)),"")</f>
        <v/>
      </c>
      <c r="K22" s="253"/>
      <c r="L22" s="218"/>
      <c r="M22" s="134">
        <v>19</v>
      </c>
      <c r="N22" s="134" t="str">
        <f>IFERROR(INDEX(個資!$E:$E,MATCH(M22,個資!$A:$A,0)),"")</f>
        <v>高飛(女)</v>
      </c>
    </row>
    <row r="23" spans="1:14" ht="20.149999999999999" customHeight="1" x14ac:dyDescent="0.4">
      <c r="A23" s="253"/>
      <c r="B23" s="14" t="str">
        <f>IFERROR(INDEX(座位輸入!$G:$G,MATCH(B21,座位輸入!$E:$E,0)),"")</f>
        <v/>
      </c>
      <c r="D23" s="14" t="str">
        <f>IFERROR(INDEX(座位輸入!$G:$G,MATCH(D21,座位輸入!$E:$E,0)),"")</f>
        <v/>
      </c>
      <c r="F23" s="14" t="str">
        <f>IFERROR(INDEX(座位輸入!$G:$G,MATCH(F21,座位輸入!$E:$E,0)),"")</f>
        <v/>
      </c>
      <c r="H23" s="14" t="str">
        <f>IFERROR(INDEX(座位輸入!$G:$G,MATCH(H21,座位輸入!$E:$E,0)),"")</f>
        <v/>
      </c>
      <c r="J23" s="14" t="str">
        <f>IFERROR(INDEX(座位輸入!$G:$G,MATCH(J21,座位輸入!$E:$E,0)),"")</f>
        <v/>
      </c>
      <c r="K23" s="253"/>
      <c r="L23" s="218"/>
      <c r="M23" s="134">
        <v>20</v>
      </c>
      <c r="N23" s="134" t="str">
        <f>IFERROR(INDEX(個資!$E:$E,MATCH(M23,個資!$A:$A,0)),"")</f>
        <v>布魯托(女)</v>
      </c>
    </row>
    <row r="24" spans="1:14" ht="20.149999999999999" customHeight="1" x14ac:dyDescent="0.4">
      <c r="A24" s="253"/>
      <c r="B24" s="14" t="str">
        <f>IFERROR(INDEX(座位輸入!$H:$H,MATCH(B21,座位輸入!$E:$E,0)),"")</f>
        <v/>
      </c>
      <c r="D24" s="14" t="str">
        <f>IFERROR(INDEX(座位輸入!$H:$H,MATCH(D21,座位輸入!$E:$E,0)),"")</f>
        <v/>
      </c>
      <c r="F24" s="14" t="str">
        <f>IFERROR(INDEX(座位輸入!$H:$H,MATCH(F21,座位輸入!$E:$E,0)),"")</f>
        <v/>
      </c>
      <c r="H24" s="14" t="str">
        <f>IFERROR(INDEX(座位輸入!$H:$H,MATCH(H21,座位輸入!$E:$E,0)),"")</f>
        <v/>
      </c>
      <c r="J24" s="14" t="str">
        <f>IFERROR(INDEX(座位輸入!$H:$H,MATCH(J21,座位輸入!$E:$E,0)),"")</f>
        <v/>
      </c>
      <c r="K24" s="253"/>
      <c r="L24" s="218"/>
      <c r="M24" s="134">
        <v>21</v>
      </c>
      <c r="N24" s="134" t="str">
        <f>IFERROR(INDEX(個資!$E:$E,MATCH(M24,個資!$A:$A,0)),"")</f>
        <v>彭彭(女)</v>
      </c>
    </row>
    <row r="25" spans="1:14" ht="20.149999999999999" customHeight="1" x14ac:dyDescent="0.4">
      <c r="A25" s="218"/>
      <c r="B25" s="49" t="str">
        <f>IFERROR(INDEX(座位輸入!$I:$I,MATCH(B21,座位輸入!$E:$E,0)),"")</f>
        <v/>
      </c>
      <c r="C25" s="48"/>
      <c r="D25" s="49" t="str">
        <f>IFERROR(INDEX(座位輸入!$I:$I,MATCH(D21,座位輸入!$E:$E,0)),"")</f>
        <v/>
      </c>
      <c r="E25" s="48"/>
      <c r="F25" s="49" t="str">
        <f>IFERROR(INDEX(座位輸入!$I:$I,MATCH(F21,座位輸入!$E:$E,0)),"")</f>
        <v/>
      </c>
      <c r="G25" s="48"/>
      <c r="H25" s="49" t="str">
        <f>IFERROR(INDEX(座位輸入!$I:$I,MATCH(H21,座位輸入!$E:$E,0)),"")</f>
        <v/>
      </c>
      <c r="I25" s="48"/>
      <c r="J25" s="49" t="str">
        <f>IFERROR(INDEX(座位輸入!$I:$I,MATCH(J21,座位輸入!$E:$E,0)),"")</f>
        <v/>
      </c>
      <c r="K25" s="218"/>
      <c r="L25" s="218"/>
      <c r="M25" s="134">
        <v>22</v>
      </c>
      <c r="N25" s="134" t="str">
        <f>IFERROR(INDEX(個資!$E:$E,MATCH(M25,個資!$A:$A,0)),"")</f>
        <v>丁滿(女)</v>
      </c>
    </row>
    <row r="26" spans="1:14" ht="20.149999999999999" customHeight="1" thickBot="1" x14ac:dyDescent="0.45">
      <c r="M26" s="134">
        <v>23</v>
      </c>
      <c r="N26" s="134" t="str">
        <f>IFERROR(INDEX(個資!$E:$E,MATCH(M26,個資!$A:$A,0)),"")</f>
        <v>辛巴(女)</v>
      </c>
    </row>
    <row r="27" spans="1:14" ht="20.149999999999999" customHeight="1" x14ac:dyDescent="0.4">
      <c r="A27" s="253" t="s">
        <v>44</v>
      </c>
      <c r="B27" s="18"/>
      <c r="D27" s="18"/>
      <c r="F27" s="18"/>
      <c r="H27" s="18"/>
      <c r="J27" s="18"/>
      <c r="K27" s="253" t="s">
        <v>44</v>
      </c>
      <c r="L27" s="218"/>
      <c r="M27" s="134">
        <v>24</v>
      </c>
      <c r="N27" s="134" t="str">
        <f>IFERROR(INDEX(個資!$E:$E,MATCH(M27,個資!$A:$A,0)),"")</f>
        <v>艾莉絲(女)</v>
      </c>
    </row>
    <row r="28" spans="1:14" ht="20.149999999999999" customHeight="1" x14ac:dyDescent="0.4">
      <c r="A28" s="253"/>
      <c r="B28" s="14" t="str">
        <f>IFERROR(INDEX(座位輸入!$F:$F,MATCH(B27,座位輸入!$E:$E,0)),"")</f>
        <v/>
      </c>
      <c r="D28" s="14" t="str">
        <f>IFERROR(INDEX(座位輸入!$F:$F,MATCH(D27,座位輸入!$E:$E,0)),"")</f>
        <v/>
      </c>
      <c r="F28" s="14" t="str">
        <f>IFERROR(INDEX(座位輸入!$F:$F,MATCH(F27,座位輸入!$E:$E,0)),"")</f>
        <v/>
      </c>
      <c r="H28" s="14" t="str">
        <f>IFERROR(INDEX(座位輸入!$F:$F,MATCH(H27,座位輸入!$E:$E,0)),"")</f>
        <v/>
      </c>
      <c r="J28" s="14" t="str">
        <f>IFERROR(INDEX(座位輸入!$F:$F,MATCH(J27,座位輸入!$E:$E,0)),"")</f>
        <v/>
      </c>
      <c r="K28" s="253"/>
      <c r="L28" s="218"/>
      <c r="M28" s="134">
        <v>25</v>
      </c>
      <c r="N28" s="134" t="str">
        <f>IFERROR(INDEX(個資!$E:$E,MATCH(M28,個資!$A:$A,0)),"")</f>
        <v>泰山(女)</v>
      </c>
    </row>
    <row r="29" spans="1:14" ht="20.149999999999999" customHeight="1" x14ac:dyDescent="0.4">
      <c r="A29" s="253"/>
      <c r="B29" s="14" t="str">
        <f>IFERROR(INDEX(座位輸入!$G:$G,MATCH(B27,座位輸入!$E:$E,0)),"")</f>
        <v/>
      </c>
      <c r="D29" s="14" t="str">
        <f>IFERROR(INDEX(座位輸入!$G:$G,MATCH(D27,座位輸入!$E:$E,0)),"")</f>
        <v/>
      </c>
      <c r="F29" s="14" t="str">
        <f>IFERROR(INDEX(座位輸入!$G:$G,MATCH(F27,座位輸入!$E:$E,0)),"")</f>
        <v/>
      </c>
      <c r="H29" s="14" t="str">
        <f>IFERROR(INDEX(座位輸入!$G:$G,MATCH(H27,座位輸入!$E:$E,0)),"")</f>
        <v/>
      </c>
      <c r="J29" s="14" t="str">
        <f>IFERROR(INDEX(座位輸入!$G:$G,MATCH(J27,座位輸入!$E:$E,0)),"")</f>
        <v/>
      </c>
      <c r="K29" s="253"/>
      <c r="L29" s="218"/>
      <c r="M29" s="134">
        <v>26</v>
      </c>
      <c r="N29" s="134" t="str">
        <f>IFERROR(INDEX(個資!$E:$E,MATCH(M29,個資!$A:$A,0)),"")</f>
        <v>小飛象(女)</v>
      </c>
    </row>
    <row r="30" spans="1:14" ht="20.149999999999999" customHeight="1" x14ac:dyDescent="0.4">
      <c r="A30" s="253"/>
      <c r="B30" s="14" t="str">
        <f>IFERROR(INDEX(座位輸入!$H:$H,MATCH(B27,座位輸入!$E:$E,0)),"")</f>
        <v/>
      </c>
      <c r="D30" s="14" t="str">
        <f>IFERROR(INDEX(座位輸入!$H:$H,MATCH(D27,座位輸入!$E:$E,0)),"")</f>
        <v/>
      </c>
      <c r="F30" s="14" t="str">
        <f>IFERROR(INDEX(座位輸入!$H:$H,MATCH(F27,座位輸入!$E:$E,0)),"")</f>
        <v/>
      </c>
      <c r="H30" s="14" t="str">
        <f>IFERROR(INDEX(座位輸入!$H:$H,MATCH(H27,座位輸入!$E:$E,0)),"")</f>
        <v/>
      </c>
      <c r="J30" s="14" t="str">
        <f>IFERROR(INDEX(座位輸入!$H:$H,MATCH(J27,座位輸入!$E:$E,0)),"")</f>
        <v/>
      </c>
      <c r="K30" s="253"/>
      <c r="L30" s="218"/>
      <c r="M30" s="134">
        <v>27</v>
      </c>
      <c r="N30" s="134" t="str">
        <f>IFERROR(INDEX(個資!$E:$E,MATCH(M30,個資!$A:$A,0)),"")</f>
        <v>小飛俠(女)</v>
      </c>
    </row>
    <row r="31" spans="1:14" ht="20.149999999999999" customHeight="1" x14ac:dyDescent="0.4">
      <c r="A31" s="218"/>
      <c r="B31" s="49" t="str">
        <f>IFERROR(INDEX(座位輸入!$I:$I,MATCH(B27,座位輸入!$E:$E,0)),"")</f>
        <v/>
      </c>
      <c r="C31" s="48"/>
      <c r="D31" s="49" t="str">
        <f>IFERROR(INDEX(座位輸入!$I:$I,MATCH(D27,座位輸入!$E:$E,0)),"")</f>
        <v/>
      </c>
      <c r="E31" s="48"/>
      <c r="F31" s="49" t="str">
        <f>IFERROR(INDEX(座位輸入!$I:$I,MATCH(F27,座位輸入!$E:$E,0)),"")</f>
        <v/>
      </c>
      <c r="G31" s="48"/>
      <c r="H31" s="49" t="str">
        <f>IFERROR(INDEX(座位輸入!$I:$I,MATCH(H27,座位輸入!$E:$E,0)),"")</f>
        <v/>
      </c>
      <c r="I31" s="48"/>
      <c r="J31" s="49" t="str">
        <f>IFERROR(INDEX(座位輸入!$I:$I,MATCH(J27,座位輸入!$E:$E,0)),"")</f>
        <v/>
      </c>
      <c r="K31" s="218"/>
      <c r="L31" s="218"/>
      <c r="M31" s="134">
        <v>28</v>
      </c>
      <c r="N31" s="134" t="str">
        <f>IFERROR(INDEX(個資!$E:$E,MATCH(M31,個資!$A:$A,0)),"")</f>
        <v>茉莉(女)</v>
      </c>
    </row>
    <row r="32" spans="1:14" ht="20.149999999999999" customHeight="1" thickBot="1" x14ac:dyDescent="0.45">
      <c r="M32" s="134">
        <v>29</v>
      </c>
      <c r="N32" s="134" t="str">
        <f>IFERROR(INDEX(個資!$E:$E,MATCH(M32,個資!$A:$A,0)),"")</f>
        <v>阿布(女)</v>
      </c>
    </row>
    <row r="33" spans="1:14" ht="20.149999999999999" customHeight="1" x14ac:dyDescent="0.4">
      <c r="A33" s="253" t="s">
        <v>43</v>
      </c>
      <c r="B33" s="18"/>
      <c r="D33" s="18"/>
      <c r="F33" s="18"/>
      <c r="H33" s="18"/>
      <c r="J33" s="18"/>
      <c r="K33" s="253" t="s">
        <v>43</v>
      </c>
      <c r="L33" s="218"/>
      <c r="M33" s="134">
        <v>30</v>
      </c>
      <c r="N33" s="134" t="str">
        <f>IFERROR(INDEX(個資!$E:$E,MATCH(M33,個資!$A:$A,0)),"")</f>
        <v>阿拉丁(女)</v>
      </c>
    </row>
    <row r="34" spans="1:14" ht="20.149999999999999" customHeight="1" x14ac:dyDescent="0.4">
      <c r="A34" s="253"/>
      <c r="B34" s="14" t="str">
        <f>IFERROR(INDEX(座位輸入!$F:$F,MATCH(B33,座位輸入!$E:$E,0)),"")</f>
        <v/>
      </c>
      <c r="D34" s="14" t="str">
        <f>IFERROR(INDEX(座位輸入!$F:$F,MATCH(D33,座位輸入!$E:$E,0)),"")</f>
        <v/>
      </c>
      <c r="F34" s="14" t="str">
        <f>IFERROR(INDEX(座位輸入!$F:$F,MATCH(F33,座位輸入!$E:$E,0)),"")</f>
        <v/>
      </c>
      <c r="H34" s="14" t="str">
        <f>IFERROR(INDEX(座位輸入!$F:$F,MATCH(H33,座位輸入!$E:$E,0)),"")</f>
        <v/>
      </c>
      <c r="J34" s="14" t="str">
        <f>IFERROR(INDEX(座位輸入!$F:$F,MATCH(J33,座位輸入!$E:$E,0)),"")</f>
        <v/>
      </c>
      <c r="K34" s="253"/>
      <c r="L34" s="218"/>
    </row>
    <row r="35" spans="1:14" ht="20.149999999999999" customHeight="1" x14ac:dyDescent="0.4">
      <c r="A35" s="253"/>
      <c r="B35" s="14" t="str">
        <f>IFERROR(INDEX(座位輸入!$G:$G,MATCH(B33,座位輸入!$E:$E,0)),"")</f>
        <v/>
      </c>
      <c r="D35" s="14" t="str">
        <f>IFERROR(INDEX(座位輸入!$G:$G,MATCH(D33,座位輸入!$E:$E,0)),"")</f>
        <v/>
      </c>
      <c r="F35" s="14" t="str">
        <f>IFERROR(INDEX(座位輸入!$G:$G,MATCH(F33,座位輸入!$E:$E,0)),"")</f>
        <v/>
      </c>
      <c r="H35" s="14" t="str">
        <f>IFERROR(INDEX(座位輸入!$G:$G,MATCH(H33,座位輸入!$E:$E,0)),"")</f>
        <v/>
      </c>
      <c r="J35" s="14" t="str">
        <f>IFERROR(INDEX(座位輸入!$G:$G,MATCH(J33,座位輸入!$E:$E,0)),"")</f>
        <v/>
      </c>
      <c r="K35" s="253"/>
      <c r="L35" s="218"/>
    </row>
    <row r="36" spans="1:14" ht="20.149999999999999" customHeight="1" x14ac:dyDescent="0.4">
      <c r="A36" s="253"/>
      <c r="B36" s="14" t="str">
        <f>IFERROR(INDEX(座位輸入!$H:$H,MATCH(B33,座位輸入!$E:$E,0)),"")</f>
        <v/>
      </c>
      <c r="D36" s="14" t="str">
        <f>IFERROR(INDEX(座位輸入!$H:$H,MATCH(D33,座位輸入!$E:$E,0)),"")</f>
        <v/>
      </c>
      <c r="F36" s="14" t="str">
        <f>IFERROR(INDEX(座位輸入!$H:$H,MATCH(F33,座位輸入!$E:$E,0)),"")</f>
        <v/>
      </c>
      <c r="H36" s="14" t="str">
        <f>IFERROR(INDEX(座位輸入!$H:$H,MATCH(H33,座位輸入!$E:$E,0)),"")</f>
        <v/>
      </c>
      <c r="J36" s="14" t="str">
        <f>IFERROR(INDEX(座位輸入!$H:$H,MATCH(J33,座位輸入!$E:$E,0)),"")</f>
        <v/>
      </c>
      <c r="K36" s="253"/>
      <c r="L36" s="218"/>
    </row>
    <row r="37" spans="1:14" ht="20.149999999999999" customHeight="1" x14ac:dyDescent="0.4">
      <c r="A37" s="218"/>
      <c r="B37" s="49" t="str">
        <f>IFERROR(INDEX(座位輸入!$I:$I,MATCH(B33,座位輸入!$E:$E,0)),"")</f>
        <v/>
      </c>
      <c r="C37" s="48"/>
      <c r="D37" s="49" t="str">
        <f>IFERROR(INDEX(座位輸入!$I:$I,MATCH(D33,座位輸入!$E:$E,0)),"")</f>
        <v/>
      </c>
      <c r="E37" s="48"/>
      <c r="F37" s="49" t="str">
        <f>IFERROR(INDEX(座位輸入!$I:$I,MATCH(F33,座位輸入!$E:$E,0)),"")</f>
        <v/>
      </c>
      <c r="G37" s="48"/>
      <c r="H37" s="49" t="str">
        <f>IFERROR(INDEX(座位輸入!$I:$I,MATCH(H33,座位輸入!$E:$E,0)),"")</f>
        <v/>
      </c>
      <c r="I37" s="48"/>
      <c r="J37" s="49" t="str">
        <f>IFERROR(INDEX(座位輸入!$I:$I,MATCH(J33,座位輸入!$E:$E,0)),"")</f>
        <v/>
      </c>
      <c r="K37" s="218"/>
      <c r="L37" s="218"/>
    </row>
    <row r="38" spans="1:14" ht="22" thickBot="1" x14ac:dyDescent="0.45">
      <c r="B38" s="12" t="s">
        <v>50</v>
      </c>
      <c r="D38" s="12" t="s">
        <v>51</v>
      </c>
      <c r="F38" s="12" t="s">
        <v>52</v>
      </c>
      <c r="H38" s="12" t="s">
        <v>53</v>
      </c>
      <c r="J38" s="12" t="s">
        <v>54</v>
      </c>
    </row>
    <row r="39" spans="1:14" ht="22" thickBot="1" x14ac:dyDescent="0.45">
      <c r="F39" s="15" t="s">
        <v>41</v>
      </c>
      <c r="G39" s="16"/>
      <c r="H39" s="17" t="s">
        <v>42</v>
      </c>
    </row>
  </sheetData>
  <sheetProtection algorithmName="SHA-512" hashValue="cWz/K8nXJ/Kelf89D8bVbBk8Dcb+6RL8al19KwDWextJKoOXiJM5qWlLsWFVwgl1auUuOkbwXr75ppsNyIggUQ==" saltValue="lR4PyEeAshDmXs4LeO7ZLg==" spinCount="100000" sheet="1" objects="1" scenarios="1"/>
  <mergeCells count="12">
    <mergeCell ref="A3:A6"/>
    <mergeCell ref="K3:K6"/>
    <mergeCell ref="A9:A12"/>
    <mergeCell ref="K9:K12"/>
    <mergeCell ref="A15:A18"/>
    <mergeCell ref="K15:K18"/>
    <mergeCell ref="A21:A24"/>
    <mergeCell ref="K21:K24"/>
    <mergeCell ref="A27:A30"/>
    <mergeCell ref="K27:K30"/>
    <mergeCell ref="A33:A36"/>
    <mergeCell ref="K33:K36"/>
  </mergeCells>
  <phoneticPr fontId="1" type="noConversion"/>
  <conditionalFormatting sqref="M35:XFD35 O29:XFD29 O17:XFD17 O23:XFD23 O11:XFD11">
    <cfRule type="containsText" dxfId="1291" priority="232" operator="containsText" text="女">
      <formula>NOT(ISERROR(SEARCH("女",M11)))</formula>
    </cfRule>
    <cfRule type="containsText" dxfId="1290" priority="233" operator="containsText" text="男">
      <formula>NOT(ISERROR(SEARCH("男",M11)))</formula>
    </cfRule>
  </conditionalFormatting>
  <conditionalFormatting sqref="O5:XFD5">
    <cfRule type="containsText" dxfId="1289" priority="230" operator="containsText" text="女">
      <formula>NOT(ISERROR(SEARCH("女",O5)))</formula>
    </cfRule>
    <cfRule type="containsText" dxfId="1288" priority="231" operator="containsText" text="男">
      <formula>NOT(ISERROR(SEARCH("男",O5)))</formula>
    </cfRule>
  </conditionalFormatting>
  <conditionalFormatting sqref="D29">
    <cfRule type="containsText" dxfId="1287" priority="118" operator="containsText" text="女">
      <formula>NOT(ISERROR(SEARCH("女",D29)))</formula>
    </cfRule>
    <cfRule type="containsText" dxfId="1286" priority="119" operator="containsText" text="男">
      <formula>NOT(ISERROR(SEARCH("男",D29)))</formula>
    </cfRule>
  </conditionalFormatting>
  <conditionalFormatting sqref="D24">
    <cfRule type="containsText" dxfId="1285" priority="142" operator="containsText" text="女">
      <formula>NOT(ISERROR(SEARCH("女",D24)))</formula>
    </cfRule>
    <cfRule type="containsText" dxfId="1284" priority="143" operator="containsText" text="男">
      <formula>NOT(ISERROR(SEARCH("男",D24)))</formula>
    </cfRule>
  </conditionalFormatting>
  <conditionalFormatting sqref="F17">
    <cfRule type="containsText" dxfId="1283" priority="166" operator="containsText" text="女">
      <formula>NOT(ISERROR(SEARCH("女",F17)))</formula>
    </cfRule>
    <cfRule type="containsText" dxfId="1282" priority="167" operator="containsText" text="男">
      <formula>NOT(ISERROR(SEARCH("男",F17)))</formula>
    </cfRule>
  </conditionalFormatting>
  <conditionalFormatting sqref="F12">
    <cfRule type="containsText" dxfId="1281" priority="190" operator="containsText" text="女">
      <formula>NOT(ISERROR(SEARCH("女",F12)))</formula>
    </cfRule>
    <cfRule type="containsText" dxfId="1280" priority="191" operator="containsText" text="男">
      <formula>NOT(ISERROR(SEARCH("男",F12)))</formula>
    </cfRule>
  </conditionalFormatting>
  <conditionalFormatting sqref="H5">
    <cfRule type="containsText" dxfId="1279" priority="214" operator="containsText" text="女">
      <formula>NOT(ISERROR(SEARCH("女",H5)))</formula>
    </cfRule>
    <cfRule type="containsText" dxfId="1278" priority="215" operator="containsText" text="男">
      <formula>NOT(ISERROR(SEARCH("男",H5)))</formula>
    </cfRule>
  </conditionalFormatting>
  <conditionalFormatting sqref="H30">
    <cfRule type="containsText" dxfId="1277" priority="108" operator="containsText" text="女">
      <formula>NOT(ISERROR(SEARCH("女",H30)))</formula>
    </cfRule>
    <cfRule type="containsText" dxfId="1276" priority="109" operator="containsText" text="男">
      <formula>NOT(ISERROR(SEARCH("男",H30)))</formula>
    </cfRule>
  </conditionalFormatting>
  <conditionalFormatting sqref="J23">
    <cfRule type="containsText" dxfId="1275" priority="132" operator="containsText" text="女">
      <formula>NOT(ISERROR(SEARCH("女",J23)))</formula>
    </cfRule>
    <cfRule type="containsText" dxfId="1274" priority="133" operator="containsText" text="男">
      <formula>NOT(ISERROR(SEARCH("男",J23)))</formula>
    </cfRule>
  </conditionalFormatting>
  <conditionalFormatting sqref="J18">
    <cfRule type="containsText" dxfId="1273" priority="156" operator="containsText" text="女">
      <formula>NOT(ISERROR(SEARCH("女",J18)))</formula>
    </cfRule>
    <cfRule type="containsText" dxfId="1272" priority="157" operator="containsText" text="男">
      <formula>NOT(ISERROR(SEARCH("男",J18)))</formula>
    </cfRule>
  </conditionalFormatting>
  <conditionalFormatting sqref="B5:C5 E5 G5 I5">
    <cfRule type="containsText" dxfId="1271" priority="226" operator="containsText" text="女">
      <formula>NOT(ISERROR(SEARCH("女",B5)))</formula>
    </cfRule>
    <cfRule type="containsText" dxfId="1270" priority="227" operator="containsText" text="男">
      <formula>NOT(ISERROR(SEARCH("男",B5)))</formula>
    </cfRule>
  </conditionalFormatting>
  <conditionalFormatting sqref="B6">
    <cfRule type="containsText" dxfId="1269" priority="224" operator="containsText" text="女">
      <formula>NOT(ISERROR(SEARCH("女",B6)))</formula>
    </cfRule>
    <cfRule type="containsText" dxfId="1268" priority="225" operator="containsText" text="男">
      <formula>NOT(ISERROR(SEARCH("男",B6)))</formula>
    </cfRule>
  </conditionalFormatting>
  <conditionalFormatting sqref="D5">
    <cfRule type="containsText" dxfId="1267" priority="222" operator="containsText" text="女">
      <formula>NOT(ISERROR(SEARCH("女",D5)))</formula>
    </cfRule>
    <cfRule type="containsText" dxfId="1266" priority="223" operator="containsText" text="男">
      <formula>NOT(ISERROR(SEARCH("男",D5)))</formula>
    </cfRule>
  </conditionalFormatting>
  <conditionalFormatting sqref="D6">
    <cfRule type="containsText" dxfId="1265" priority="220" operator="containsText" text="女">
      <formula>NOT(ISERROR(SEARCH("女",D6)))</formula>
    </cfRule>
    <cfRule type="containsText" dxfId="1264" priority="221" operator="containsText" text="男">
      <formula>NOT(ISERROR(SEARCH("男",D6)))</formula>
    </cfRule>
  </conditionalFormatting>
  <conditionalFormatting sqref="F5">
    <cfRule type="containsText" dxfId="1263" priority="218" operator="containsText" text="女">
      <formula>NOT(ISERROR(SEARCH("女",F5)))</formula>
    </cfRule>
    <cfRule type="containsText" dxfId="1262" priority="219" operator="containsText" text="男">
      <formula>NOT(ISERROR(SEARCH("男",F5)))</formula>
    </cfRule>
  </conditionalFormatting>
  <conditionalFormatting sqref="F6">
    <cfRule type="containsText" dxfId="1261" priority="216" operator="containsText" text="女">
      <formula>NOT(ISERROR(SEARCH("女",F6)))</formula>
    </cfRule>
    <cfRule type="containsText" dxfId="1260" priority="217" operator="containsText" text="男">
      <formula>NOT(ISERROR(SEARCH("男",F6)))</formula>
    </cfRule>
  </conditionalFormatting>
  <conditionalFormatting sqref="H6">
    <cfRule type="containsText" dxfId="1259" priority="212" operator="containsText" text="女">
      <formula>NOT(ISERROR(SEARCH("女",H6)))</formula>
    </cfRule>
    <cfRule type="containsText" dxfId="1258" priority="213" operator="containsText" text="男">
      <formula>NOT(ISERROR(SEARCH("男",H6)))</formula>
    </cfRule>
  </conditionalFormatting>
  <conditionalFormatting sqref="J5">
    <cfRule type="containsText" dxfId="1257" priority="210" operator="containsText" text="女">
      <formula>NOT(ISERROR(SEARCH("女",J5)))</formula>
    </cfRule>
    <cfRule type="containsText" dxfId="1256" priority="211" operator="containsText" text="男">
      <formula>NOT(ISERROR(SEARCH("男",J5)))</formula>
    </cfRule>
  </conditionalFormatting>
  <conditionalFormatting sqref="J6">
    <cfRule type="containsText" dxfId="1255" priority="208" operator="containsText" text="女">
      <formula>NOT(ISERROR(SEARCH("女",J6)))</formula>
    </cfRule>
    <cfRule type="containsText" dxfId="1254" priority="209" operator="containsText" text="男">
      <formula>NOT(ISERROR(SEARCH("男",J6)))</formula>
    </cfRule>
  </conditionalFormatting>
  <conditionalFormatting sqref="B11:C11 E11 G11 I11">
    <cfRule type="containsText" dxfId="1253" priority="200" operator="containsText" text="女">
      <formula>NOT(ISERROR(SEARCH("女",B11)))</formula>
    </cfRule>
    <cfRule type="containsText" dxfId="1252" priority="201" operator="containsText" text="男">
      <formula>NOT(ISERROR(SEARCH("男",B11)))</formula>
    </cfRule>
  </conditionalFormatting>
  <conditionalFormatting sqref="B12">
    <cfRule type="containsText" dxfId="1251" priority="198" operator="containsText" text="女">
      <formula>NOT(ISERROR(SEARCH("女",B12)))</formula>
    </cfRule>
    <cfRule type="containsText" dxfId="1250" priority="199" operator="containsText" text="男">
      <formula>NOT(ISERROR(SEARCH("男",B12)))</formula>
    </cfRule>
  </conditionalFormatting>
  <conditionalFormatting sqref="D11">
    <cfRule type="containsText" dxfId="1249" priority="196" operator="containsText" text="女">
      <formula>NOT(ISERROR(SEARCH("女",D11)))</formula>
    </cfRule>
    <cfRule type="containsText" dxfId="1248" priority="197" operator="containsText" text="男">
      <formula>NOT(ISERROR(SEARCH("男",D11)))</formula>
    </cfRule>
  </conditionalFormatting>
  <conditionalFormatting sqref="D12">
    <cfRule type="containsText" dxfId="1247" priority="194" operator="containsText" text="女">
      <formula>NOT(ISERROR(SEARCH("女",D12)))</formula>
    </cfRule>
    <cfRule type="containsText" dxfId="1246" priority="195" operator="containsText" text="男">
      <formula>NOT(ISERROR(SEARCH("男",D12)))</formula>
    </cfRule>
  </conditionalFormatting>
  <conditionalFormatting sqref="F11">
    <cfRule type="containsText" dxfId="1245" priority="192" operator="containsText" text="女">
      <formula>NOT(ISERROR(SEARCH("女",F11)))</formula>
    </cfRule>
    <cfRule type="containsText" dxfId="1244" priority="193" operator="containsText" text="男">
      <formula>NOT(ISERROR(SEARCH("男",F11)))</formula>
    </cfRule>
  </conditionalFormatting>
  <conditionalFormatting sqref="H11">
    <cfRule type="containsText" dxfId="1243" priority="188" operator="containsText" text="女">
      <formula>NOT(ISERROR(SEARCH("女",H11)))</formula>
    </cfRule>
    <cfRule type="containsText" dxfId="1242" priority="189" operator="containsText" text="男">
      <formula>NOT(ISERROR(SEARCH("男",H11)))</formula>
    </cfRule>
  </conditionalFormatting>
  <conditionalFormatting sqref="H12">
    <cfRule type="containsText" dxfId="1241" priority="186" operator="containsText" text="女">
      <formula>NOT(ISERROR(SEARCH("女",H12)))</formula>
    </cfRule>
    <cfRule type="containsText" dxfId="1240" priority="187" operator="containsText" text="男">
      <formula>NOT(ISERROR(SEARCH("男",H12)))</formula>
    </cfRule>
  </conditionalFormatting>
  <conditionalFormatting sqref="J11">
    <cfRule type="containsText" dxfId="1239" priority="184" operator="containsText" text="女">
      <formula>NOT(ISERROR(SEARCH("女",J11)))</formula>
    </cfRule>
    <cfRule type="containsText" dxfId="1238" priority="185" operator="containsText" text="男">
      <formula>NOT(ISERROR(SEARCH("男",J11)))</formula>
    </cfRule>
  </conditionalFormatting>
  <conditionalFormatting sqref="J12">
    <cfRule type="containsText" dxfId="1237" priority="182" operator="containsText" text="女">
      <formula>NOT(ISERROR(SEARCH("女",J12)))</formula>
    </cfRule>
    <cfRule type="containsText" dxfId="1236" priority="183" operator="containsText" text="男">
      <formula>NOT(ISERROR(SEARCH("男",J12)))</formula>
    </cfRule>
  </conditionalFormatting>
  <conditionalFormatting sqref="B17:C17 E17 G17 I17">
    <cfRule type="containsText" dxfId="1235" priority="174" operator="containsText" text="女">
      <formula>NOT(ISERROR(SEARCH("女",B17)))</formula>
    </cfRule>
    <cfRule type="containsText" dxfId="1234" priority="175" operator="containsText" text="男">
      <formula>NOT(ISERROR(SEARCH("男",B17)))</formula>
    </cfRule>
  </conditionalFormatting>
  <conditionalFormatting sqref="B18">
    <cfRule type="containsText" dxfId="1233" priority="172" operator="containsText" text="女">
      <formula>NOT(ISERROR(SEARCH("女",B18)))</formula>
    </cfRule>
    <cfRule type="containsText" dxfId="1232" priority="173" operator="containsText" text="男">
      <formula>NOT(ISERROR(SEARCH("男",B18)))</formula>
    </cfRule>
  </conditionalFormatting>
  <conditionalFormatting sqref="D17">
    <cfRule type="containsText" dxfId="1231" priority="170" operator="containsText" text="女">
      <formula>NOT(ISERROR(SEARCH("女",D17)))</formula>
    </cfRule>
    <cfRule type="containsText" dxfId="1230" priority="171" operator="containsText" text="男">
      <formula>NOT(ISERROR(SEARCH("男",D17)))</formula>
    </cfRule>
  </conditionalFormatting>
  <conditionalFormatting sqref="D18">
    <cfRule type="containsText" dxfId="1229" priority="168" operator="containsText" text="女">
      <formula>NOT(ISERROR(SEARCH("女",D18)))</formula>
    </cfRule>
    <cfRule type="containsText" dxfId="1228" priority="169" operator="containsText" text="男">
      <formula>NOT(ISERROR(SEARCH("男",D18)))</formula>
    </cfRule>
  </conditionalFormatting>
  <conditionalFormatting sqref="F18">
    <cfRule type="containsText" dxfId="1227" priority="164" operator="containsText" text="女">
      <formula>NOT(ISERROR(SEARCH("女",F18)))</formula>
    </cfRule>
    <cfRule type="containsText" dxfId="1226" priority="165" operator="containsText" text="男">
      <formula>NOT(ISERROR(SEARCH("男",F18)))</formula>
    </cfRule>
  </conditionalFormatting>
  <conditionalFormatting sqref="H17">
    <cfRule type="containsText" dxfId="1225" priority="162" operator="containsText" text="女">
      <formula>NOT(ISERROR(SEARCH("女",H17)))</formula>
    </cfRule>
    <cfRule type="containsText" dxfId="1224" priority="163" operator="containsText" text="男">
      <formula>NOT(ISERROR(SEARCH("男",H17)))</formula>
    </cfRule>
  </conditionalFormatting>
  <conditionalFormatting sqref="H18">
    <cfRule type="containsText" dxfId="1223" priority="160" operator="containsText" text="女">
      <formula>NOT(ISERROR(SEARCH("女",H18)))</formula>
    </cfRule>
    <cfRule type="containsText" dxfId="1222" priority="161" operator="containsText" text="男">
      <formula>NOT(ISERROR(SEARCH("男",H18)))</formula>
    </cfRule>
  </conditionalFormatting>
  <conditionalFormatting sqref="J17">
    <cfRule type="containsText" dxfId="1221" priority="158" operator="containsText" text="女">
      <formula>NOT(ISERROR(SEARCH("女",J17)))</formula>
    </cfRule>
    <cfRule type="containsText" dxfId="1220" priority="159" operator="containsText" text="男">
      <formula>NOT(ISERROR(SEARCH("男",J17)))</formula>
    </cfRule>
  </conditionalFormatting>
  <conditionalFormatting sqref="B23:C23 E23 G23 I23">
    <cfRule type="containsText" dxfId="1219" priority="148" operator="containsText" text="女">
      <formula>NOT(ISERROR(SEARCH("女",B23)))</formula>
    </cfRule>
    <cfRule type="containsText" dxfId="1218" priority="149" operator="containsText" text="男">
      <formula>NOT(ISERROR(SEARCH("男",B23)))</formula>
    </cfRule>
  </conditionalFormatting>
  <conditionalFormatting sqref="B24">
    <cfRule type="containsText" dxfId="1217" priority="146" operator="containsText" text="女">
      <formula>NOT(ISERROR(SEARCH("女",B24)))</formula>
    </cfRule>
    <cfRule type="containsText" dxfId="1216" priority="147" operator="containsText" text="男">
      <formula>NOT(ISERROR(SEARCH("男",B24)))</formula>
    </cfRule>
  </conditionalFormatting>
  <conditionalFormatting sqref="D23">
    <cfRule type="containsText" dxfId="1215" priority="144" operator="containsText" text="女">
      <formula>NOT(ISERROR(SEARCH("女",D23)))</formula>
    </cfRule>
    <cfRule type="containsText" dxfId="1214" priority="145" operator="containsText" text="男">
      <formula>NOT(ISERROR(SEARCH("男",D23)))</formula>
    </cfRule>
  </conditionalFormatting>
  <conditionalFormatting sqref="F23">
    <cfRule type="containsText" dxfId="1213" priority="140" operator="containsText" text="女">
      <formula>NOT(ISERROR(SEARCH("女",F23)))</formula>
    </cfRule>
    <cfRule type="containsText" dxfId="1212" priority="141" operator="containsText" text="男">
      <formula>NOT(ISERROR(SEARCH("男",F23)))</formula>
    </cfRule>
  </conditionalFormatting>
  <conditionalFormatting sqref="F24">
    <cfRule type="containsText" dxfId="1211" priority="138" operator="containsText" text="女">
      <formula>NOT(ISERROR(SEARCH("女",F24)))</formula>
    </cfRule>
    <cfRule type="containsText" dxfId="1210" priority="139" operator="containsText" text="男">
      <formula>NOT(ISERROR(SEARCH("男",F24)))</formula>
    </cfRule>
  </conditionalFormatting>
  <conditionalFormatting sqref="H23">
    <cfRule type="containsText" dxfId="1209" priority="136" operator="containsText" text="女">
      <formula>NOT(ISERROR(SEARCH("女",H23)))</formula>
    </cfRule>
    <cfRule type="containsText" dxfId="1208" priority="137" operator="containsText" text="男">
      <formula>NOT(ISERROR(SEARCH("男",H23)))</formula>
    </cfRule>
  </conditionalFormatting>
  <conditionalFormatting sqref="H24">
    <cfRule type="containsText" dxfId="1207" priority="134" operator="containsText" text="女">
      <formula>NOT(ISERROR(SEARCH("女",H24)))</formula>
    </cfRule>
    <cfRule type="containsText" dxfId="1206" priority="135" operator="containsText" text="男">
      <formula>NOT(ISERROR(SEARCH("男",H24)))</formula>
    </cfRule>
  </conditionalFormatting>
  <conditionalFormatting sqref="J24">
    <cfRule type="containsText" dxfId="1205" priority="130" operator="containsText" text="女">
      <formula>NOT(ISERROR(SEARCH("女",J24)))</formula>
    </cfRule>
    <cfRule type="containsText" dxfId="1204" priority="131" operator="containsText" text="男">
      <formula>NOT(ISERROR(SEARCH("男",J24)))</formula>
    </cfRule>
  </conditionalFormatting>
  <conditionalFormatting sqref="B29:C29 E29 G29 I29">
    <cfRule type="containsText" dxfId="1203" priority="122" operator="containsText" text="女">
      <formula>NOT(ISERROR(SEARCH("女",B29)))</formula>
    </cfRule>
    <cfRule type="containsText" dxfId="1202" priority="123" operator="containsText" text="男">
      <formula>NOT(ISERROR(SEARCH("男",B29)))</formula>
    </cfRule>
  </conditionalFormatting>
  <conditionalFormatting sqref="B30">
    <cfRule type="containsText" dxfId="1201" priority="120" operator="containsText" text="女">
      <formula>NOT(ISERROR(SEARCH("女",B30)))</formula>
    </cfRule>
    <cfRule type="containsText" dxfId="1200" priority="121" operator="containsText" text="男">
      <formula>NOT(ISERROR(SEARCH("男",B30)))</formula>
    </cfRule>
  </conditionalFormatting>
  <conditionalFormatting sqref="D30">
    <cfRule type="containsText" dxfId="1199" priority="116" operator="containsText" text="女">
      <formula>NOT(ISERROR(SEARCH("女",D30)))</formula>
    </cfRule>
    <cfRule type="containsText" dxfId="1198" priority="117" operator="containsText" text="男">
      <formula>NOT(ISERROR(SEARCH("男",D30)))</formula>
    </cfRule>
  </conditionalFormatting>
  <conditionalFormatting sqref="F29">
    <cfRule type="containsText" dxfId="1197" priority="114" operator="containsText" text="女">
      <formula>NOT(ISERROR(SEARCH("女",F29)))</formula>
    </cfRule>
    <cfRule type="containsText" dxfId="1196" priority="115" operator="containsText" text="男">
      <formula>NOT(ISERROR(SEARCH("男",F29)))</formula>
    </cfRule>
  </conditionalFormatting>
  <conditionalFormatting sqref="F30">
    <cfRule type="containsText" dxfId="1195" priority="112" operator="containsText" text="女">
      <formula>NOT(ISERROR(SEARCH("女",F30)))</formula>
    </cfRule>
    <cfRule type="containsText" dxfId="1194" priority="113" operator="containsText" text="男">
      <formula>NOT(ISERROR(SEARCH("男",F30)))</formula>
    </cfRule>
  </conditionalFormatting>
  <conditionalFormatting sqref="H29">
    <cfRule type="containsText" dxfId="1193" priority="110" operator="containsText" text="女">
      <formula>NOT(ISERROR(SEARCH("女",H29)))</formula>
    </cfRule>
    <cfRule type="containsText" dxfId="1192" priority="111" operator="containsText" text="男">
      <formula>NOT(ISERROR(SEARCH("男",H29)))</formula>
    </cfRule>
  </conditionalFormatting>
  <conditionalFormatting sqref="J29">
    <cfRule type="containsText" dxfId="1191" priority="106" operator="containsText" text="女">
      <formula>NOT(ISERROR(SEARCH("女",J29)))</formula>
    </cfRule>
    <cfRule type="containsText" dxfId="1190" priority="107" operator="containsText" text="男">
      <formula>NOT(ISERROR(SEARCH("男",J29)))</formula>
    </cfRule>
  </conditionalFormatting>
  <conditionalFormatting sqref="J30">
    <cfRule type="containsText" dxfId="1189" priority="104" operator="containsText" text="女">
      <formula>NOT(ISERROR(SEARCH("女",J30)))</formula>
    </cfRule>
    <cfRule type="containsText" dxfId="1188" priority="105" operator="containsText" text="男">
      <formula>NOT(ISERROR(SEARCH("男",J30)))</formula>
    </cfRule>
  </conditionalFormatting>
  <conditionalFormatting sqref="B35:C35 E35 G35 I35">
    <cfRule type="containsText" dxfId="1187" priority="96" operator="containsText" text="女">
      <formula>NOT(ISERROR(SEARCH("女",B35)))</formula>
    </cfRule>
    <cfRule type="containsText" dxfId="1186" priority="97" operator="containsText" text="男">
      <formula>NOT(ISERROR(SEARCH("男",B35)))</formula>
    </cfRule>
  </conditionalFormatting>
  <conditionalFormatting sqref="B36">
    <cfRule type="containsText" dxfId="1185" priority="94" operator="containsText" text="女">
      <formula>NOT(ISERROR(SEARCH("女",B36)))</formula>
    </cfRule>
    <cfRule type="containsText" dxfId="1184" priority="95" operator="containsText" text="男">
      <formula>NOT(ISERROR(SEARCH("男",B36)))</formula>
    </cfRule>
  </conditionalFormatting>
  <conditionalFormatting sqref="D35">
    <cfRule type="containsText" dxfId="1183" priority="92" operator="containsText" text="女">
      <formula>NOT(ISERROR(SEARCH("女",D35)))</formula>
    </cfRule>
    <cfRule type="containsText" dxfId="1182" priority="93" operator="containsText" text="男">
      <formula>NOT(ISERROR(SEARCH("男",D35)))</formula>
    </cfRule>
  </conditionalFormatting>
  <conditionalFormatting sqref="D36">
    <cfRule type="containsText" dxfId="1181" priority="90" operator="containsText" text="女">
      <formula>NOT(ISERROR(SEARCH("女",D36)))</formula>
    </cfRule>
    <cfRule type="containsText" dxfId="1180" priority="91" operator="containsText" text="男">
      <formula>NOT(ISERROR(SEARCH("男",D36)))</formula>
    </cfRule>
  </conditionalFormatting>
  <conditionalFormatting sqref="F35">
    <cfRule type="containsText" dxfId="1179" priority="88" operator="containsText" text="女">
      <formula>NOT(ISERROR(SEARCH("女",F35)))</formula>
    </cfRule>
    <cfRule type="containsText" dxfId="1178" priority="89" operator="containsText" text="男">
      <formula>NOT(ISERROR(SEARCH("男",F35)))</formula>
    </cfRule>
  </conditionalFormatting>
  <conditionalFormatting sqref="F36">
    <cfRule type="containsText" dxfId="1177" priority="86" operator="containsText" text="女">
      <formula>NOT(ISERROR(SEARCH("女",F36)))</formula>
    </cfRule>
    <cfRule type="containsText" dxfId="1176" priority="87" operator="containsText" text="男">
      <formula>NOT(ISERROR(SEARCH("男",F36)))</formula>
    </cfRule>
  </conditionalFormatting>
  <conditionalFormatting sqref="H35">
    <cfRule type="containsText" dxfId="1175" priority="84" operator="containsText" text="女">
      <formula>NOT(ISERROR(SEARCH("女",H35)))</formula>
    </cfRule>
    <cfRule type="containsText" dxfId="1174" priority="85" operator="containsText" text="男">
      <formula>NOT(ISERROR(SEARCH("男",H35)))</formula>
    </cfRule>
  </conditionalFormatting>
  <conditionalFormatting sqref="H36">
    <cfRule type="containsText" dxfId="1173" priority="82" operator="containsText" text="女">
      <formula>NOT(ISERROR(SEARCH("女",H36)))</formula>
    </cfRule>
    <cfRule type="containsText" dxfId="1172" priority="83" operator="containsText" text="男">
      <formula>NOT(ISERROR(SEARCH("男",H36)))</formula>
    </cfRule>
  </conditionalFormatting>
  <conditionalFormatting sqref="J35">
    <cfRule type="containsText" dxfId="1171" priority="80" operator="containsText" text="女">
      <formula>NOT(ISERROR(SEARCH("女",J35)))</formula>
    </cfRule>
    <cfRule type="containsText" dxfId="1170" priority="81" operator="containsText" text="男">
      <formula>NOT(ISERROR(SEARCH("男",J35)))</formula>
    </cfRule>
  </conditionalFormatting>
  <conditionalFormatting sqref="J36">
    <cfRule type="containsText" dxfId="1169" priority="78" operator="containsText" text="女">
      <formula>NOT(ISERROR(SEARCH("女",J36)))</formula>
    </cfRule>
    <cfRule type="containsText" dxfId="1168" priority="79" operator="containsText" text="男">
      <formula>NOT(ISERROR(SEARCH("男",J36)))</formula>
    </cfRule>
  </conditionalFormatting>
  <conditionalFormatting sqref="B7">
    <cfRule type="containsText" dxfId="1167" priority="71" operator="containsText" text="女">
      <formula>NOT(ISERROR(SEARCH("女",B7)))</formula>
    </cfRule>
    <cfRule type="containsText" dxfId="1166" priority="72" operator="containsText" text="男">
      <formula>NOT(ISERROR(SEARCH("男",B7)))</formula>
    </cfRule>
  </conditionalFormatting>
  <conditionalFormatting sqref="D7">
    <cfRule type="containsText" dxfId="1165" priority="69" operator="containsText" text="女">
      <formula>NOT(ISERROR(SEARCH("女",D7)))</formula>
    </cfRule>
    <cfRule type="containsText" dxfId="1164" priority="70" operator="containsText" text="男">
      <formula>NOT(ISERROR(SEARCH("男",D7)))</formula>
    </cfRule>
  </conditionalFormatting>
  <conditionalFormatting sqref="F7">
    <cfRule type="containsText" dxfId="1163" priority="67" operator="containsText" text="女">
      <formula>NOT(ISERROR(SEARCH("女",F7)))</formula>
    </cfRule>
    <cfRule type="containsText" dxfId="1162" priority="68" operator="containsText" text="男">
      <formula>NOT(ISERROR(SEARCH("男",F7)))</formula>
    </cfRule>
  </conditionalFormatting>
  <conditionalFormatting sqref="H7">
    <cfRule type="containsText" dxfId="1161" priority="65" operator="containsText" text="女">
      <formula>NOT(ISERROR(SEARCH("女",H7)))</formula>
    </cfRule>
    <cfRule type="containsText" dxfId="1160" priority="66" operator="containsText" text="男">
      <formula>NOT(ISERROR(SEARCH("男",H7)))</formula>
    </cfRule>
  </conditionalFormatting>
  <conditionalFormatting sqref="J7">
    <cfRule type="containsText" dxfId="1159" priority="63" operator="containsText" text="女">
      <formula>NOT(ISERROR(SEARCH("女",J7)))</formula>
    </cfRule>
    <cfRule type="containsText" dxfId="1158" priority="64" operator="containsText" text="男">
      <formula>NOT(ISERROR(SEARCH("男",J7)))</formula>
    </cfRule>
  </conditionalFormatting>
  <conditionalFormatting sqref="B13">
    <cfRule type="containsText" dxfId="1157" priority="59" operator="containsText" text="女">
      <formula>NOT(ISERROR(SEARCH("女",B13)))</formula>
    </cfRule>
    <cfRule type="containsText" dxfId="1156" priority="60" operator="containsText" text="男">
      <formula>NOT(ISERROR(SEARCH("男",B13)))</formula>
    </cfRule>
  </conditionalFormatting>
  <conditionalFormatting sqref="D13">
    <cfRule type="containsText" dxfId="1155" priority="57" operator="containsText" text="女">
      <formula>NOT(ISERROR(SEARCH("女",D13)))</formula>
    </cfRule>
    <cfRule type="containsText" dxfId="1154" priority="58" operator="containsText" text="男">
      <formula>NOT(ISERROR(SEARCH("男",D13)))</formula>
    </cfRule>
  </conditionalFormatting>
  <conditionalFormatting sqref="F13">
    <cfRule type="containsText" dxfId="1153" priority="55" operator="containsText" text="女">
      <formula>NOT(ISERROR(SEARCH("女",F13)))</formula>
    </cfRule>
    <cfRule type="containsText" dxfId="1152" priority="56" operator="containsText" text="男">
      <formula>NOT(ISERROR(SEARCH("男",F13)))</formula>
    </cfRule>
  </conditionalFormatting>
  <conditionalFormatting sqref="H13">
    <cfRule type="containsText" dxfId="1151" priority="53" operator="containsText" text="女">
      <formula>NOT(ISERROR(SEARCH("女",H13)))</formula>
    </cfRule>
    <cfRule type="containsText" dxfId="1150" priority="54" operator="containsText" text="男">
      <formula>NOT(ISERROR(SEARCH("男",H13)))</formula>
    </cfRule>
  </conditionalFormatting>
  <conditionalFormatting sqref="J13">
    <cfRule type="containsText" dxfId="1149" priority="51" operator="containsText" text="女">
      <formula>NOT(ISERROR(SEARCH("女",J13)))</formula>
    </cfRule>
    <cfRule type="containsText" dxfId="1148" priority="52" operator="containsText" text="男">
      <formula>NOT(ISERROR(SEARCH("男",J13)))</formula>
    </cfRule>
  </conditionalFormatting>
  <conditionalFormatting sqref="B19">
    <cfRule type="containsText" dxfId="1147" priority="47" operator="containsText" text="女">
      <formula>NOT(ISERROR(SEARCH("女",B19)))</formula>
    </cfRule>
    <cfRule type="containsText" dxfId="1146" priority="48" operator="containsText" text="男">
      <formula>NOT(ISERROR(SEARCH("男",B19)))</formula>
    </cfRule>
  </conditionalFormatting>
  <conditionalFormatting sqref="D19">
    <cfRule type="containsText" dxfId="1145" priority="45" operator="containsText" text="女">
      <formula>NOT(ISERROR(SEARCH("女",D19)))</formula>
    </cfRule>
    <cfRule type="containsText" dxfId="1144" priority="46" operator="containsText" text="男">
      <formula>NOT(ISERROR(SEARCH("男",D19)))</formula>
    </cfRule>
  </conditionalFormatting>
  <conditionalFormatting sqref="F19">
    <cfRule type="containsText" dxfId="1143" priority="43" operator="containsText" text="女">
      <formula>NOT(ISERROR(SEARCH("女",F19)))</formula>
    </cfRule>
    <cfRule type="containsText" dxfId="1142" priority="44" operator="containsText" text="男">
      <formula>NOT(ISERROR(SEARCH("男",F19)))</formula>
    </cfRule>
  </conditionalFormatting>
  <conditionalFormatting sqref="H19">
    <cfRule type="containsText" dxfId="1141" priority="41" operator="containsText" text="女">
      <formula>NOT(ISERROR(SEARCH("女",H19)))</formula>
    </cfRule>
    <cfRule type="containsText" dxfId="1140" priority="42" operator="containsText" text="男">
      <formula>NOT(ISERROR(SEARCH("男",H19)))</formula>
    </cfRule>
  </conditionalFormatting>
  <conditionalFormatting sqref="J19">
    <cfRule type="containsText" dxfId="1139" priority="39" operator="containsText" text="女">
      <formula>NOT(ISERROR(SEARCH("女",J19)))</formula>
    </cfRule>
    <cfRule type="containsText" dxfId="1138" priority="40" operator="containsText" text="男">
      <formula>NOT(ISERROR(SEARCH("男",J19)))</formula>
    </cfRule>
  </conditionalFormatting>
  <conditionalFormatting sqref="B25">
    <cfRule type="containsText" dxfId="1137" priority="35" operator="containsText" text="女">
      <formula>NOT(ISERROR(SEARCH("女",B25)))</formula>
    </cfRule>
    <cfRule type="containsText" dxfId="1136" priority="36" operator="containsText" text="男">
      <formula>NOT(ISERROR(SEARCH("男",B25)))</formula>
    </cfRule>
  </conditionalFormatting>
  <conditionalFormatting sqref="D25">
    <cfRule type="containsText" dxfId="1135" priority="33" operator="containsText" text="女">
      <formula>NOT(ISERROR(SEARCH("女",D25)))</formula>
    </cfRule>
    <cfRule type="containsText" dxfId="1134" priority="34" operator="containsText" text="男">
      <formula>NOT(ISERROR(SEARCH("男",D25)))</formula>
    </cfRule>
  </conditionalFormatting>
  <conditionalFormatting sqref="F25">
    <cfRule type="containsText" dxfId="1133" priority="31" operator="containsText" text="女">
      <formula>NOT(ISERROR(SEARCH("女",F25)))</formula>
    </cfRule>
    <cfRule type="containsText" dxfId="1132" priority="32" operator="containsText" text="男">
      <formula>NOT(ISERROR(SEARCH("男",F25)))</formula>
    </cfRule>
  </conditionalFormatting>
  <conditionalFormatting sqref="H25">
    <cfRule type="containsText" dxfId="1131" priority="29" operator="containsText" text="女">
      <formula>NOT(ISERROR(SEARCH("女",H25)))</formula>
    </cfRule>
    <cfRule type="containsText" dxfId="1130" priority="30" operator="containsText" text="男">
      <formula>NOT(ISERROR(SEARCH("男",H25)))</formula>
    </cfRule>
  </conditionalFormatting>
  <conditionalFormatting sqref="J25">
    <cfRule type="containsText" dxfId="1129" priority="27" operator="containsText" text="女">
      <formula>NOT(ISERROR(SEARCH("女",J25)))</formula>
    </cfRule>
    <cfRule type="containsText" dxfId="1128" priority="28" operator="containsText" text="男">
      <formula>NOT(ISERROR(SEARCH("男",J25)))</formula>
    </cfRule>
  </conditionalFormatting>
  <conditionalFormatting sqref="B31">
    <cfRule type="containsText" dxfId="1127" priority="23" operator="containsText" text="女">
      <formula>NOT(ISERROR(SEARCH("女",B31)))</formula>
    </cfRule>
    <cfRule type="containsText" dxfId="1126" priority="24" operator="containsText" text="男">
      <formula>NOT(ISERROR(SEARCH("男",B31)))</formula>
    </cfRule>
  </conditionalFormatting>
  <conditionalFormatting sqref="D31">
    <cfRule type="containsText" dxfId="1125" priority="21" operator="containsText" text="女">
      <formula>NOT(ISERROR(SEARCH("女",D31)))</formula>
    </cfRule>
    <cfRule type="containsText" dxfId="1124" priority="22" operator="containsText" text="男">
      <formula>NOT(ISERROR(SEARCH("男",D31)))</formula>
    </cfRule>
  </conditionalFormatting>
  <conditionalFormatting sqref="F31">
    <cfRule type="containsText" dxfId="1123" priority="19" operator="containsText" text="女">
      <formula>NOT(ISERROR(SEARCH("女",F31)))</formula>
    </cfRule>
    <cfRule type="containsText" dxfId="1122" priority="20" operator="containsText" text="男">
      <formula>NOT(ISERROR(SEARCH("男",F31)))</formula>
    </cfRule>
  </conditionalFormatting>
  <conditionalFormatting sqref="H31">
    <cfRule type="containsText" dxfId="1121" priority="17" operator="containsText" text="女">
      <formula>NOT(ISERROR(SEARCH("女",H31)))</formula>
    </cfRule>
    <cfRule type="containsText" dxfId="1120" priority="18" operator="containsText" text="男">
      <formula>NOT(ISERROR(SEARCH("男",H31)))</formula>
    </cfRule>
  </conditionalFormatting>
  <conditionalFormatting sqref="J31">
    <cfRule type="containsText" dxfId="1119" priority="15" operator="containsText" text="女">
      <formula>NOT(ISERROR(SEARCH("女",J31)))</formula>
    </cfRule>
    <cfRule type="containsText" dxfId="1118" priority="16" operator="containsText" text="男">
      <formula>NOT(ISERROR(SEARCH("男",J31)))</formula>
    </cfRule>
  </conditionalFormatting>
  <conditionalFormatting sqref="B37">
    <cfRule type="containsText" dxfId="1117" priority="11" operator="containsText" text="女">
      <formula>NOT(ISERROR(SEARCH("女",B37)))</formula>
    </cfRule>
    <cfRule type="containsText" dxfId="1116" priority="12" operator="containsText" text="男">
      <formula>NOT(ISERROR(SEARCH("男",B37)))</formula>
    </cfRule>
  </conditionalFormatting>
  <conditionalFormatting sqref="D37">
    <cfRule type="containsText" dxfId="1115" priority="9" operator="containsText" text="女">
      <formula>NOT(ISERROR(SEARCH("女",D37)))</formula>
    </cfRule>
    <cfRule type="containsText" dxfId="1114" priority="10" operator="containsText" text="男">
      <formula>NOT(ISERROR(SEARCH("男",D37)))</formula>
    </cfRule>
  </conditionalFormatting>
  <conditionalFormatting sqref="F37">
    <cfRule type="containsText" dxfId="1113" priority="7" operator="containsText" text="女">
      <formula>NOT(ISERROR(SEARCH("女",F37)))</formula>
    </cfRule>
    <cfRule type="containsText" dxfId="1112" priority="8" operator="containsText" text="男">
      <formula>NOT(ISERROR(SEARCH("男",F37)))</formula>
    </cfRule>
  </conditionalFormatting>
  <conditionalFormatting sqref="H37">
    <cfRule type="containsText" dxfId="1111" priority="5" operator="containsText" text="女">
      <formula>NOT(ISERROR(SEARCH("女",H37)))</formula>
    </cfRule>
    <cfRule type="containsText" dxfId="1110" priority="6" operator="containsText" text="男">
      <formula>NOT(ISERROR(SEARCH("男",H37)))</formula>
    </cfRule>
  </conditionalFormatting>
  <conditionalFormatting sqref="J37">
    <cfRule type="containsText" dxfId="1109" priority="3" operator="containsText" text="女">
      <formula>NOT(ISERROR(SEARCH("女",J37)))</formula>
    </cfRule>
    <cfRule type="containsText" dxfId="1108" priority="4" operator="containsText" text="男">
      <formula>NOT(ISERROR(SEARCH("男",J37)))</formula>
    </cfRule>
  </conditionalFormatting>
  <conditionalFormatting sqref="B3:J3 B9:J9 B15:J15 B21:J21 B27:J27 B33:J33">
    <cfRule type="duplicateValues" dxfId="1107" priority="303"/>
  </conditionalFormatting>
  <pageMargins left="0.39370078740157483" right="0.39370078740157483" top="0.39370078740157483" bottom="0.39370078740157483" header="0" footer="0"/>
  <pageSetup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defaultColWidth="9" defaultRowHeight="17" x14ac:dyDescent="0.4"/>
  <cols>
    <col min="1" max="1" width="7" style="7" customWidth="1"/>
    <col min="2" max="2" width="9" style="7" customWidth="1"/>
    <col min="3" max="10" width="7.6328125" style="6" customWidth="1"/>
    <col min="11" max="11" width="7.6328125" style="7" customWidth="1"/>
    <col min="12" max="12" width="7.6328125" style="6" customWidth="1"/>
    <col min="13" max="13" width="9" style="7"/>
    <col min="14" max="14" width="9.453125" style="7" bestFit="1" customWidth="1"/>
    <col min="15" max="16384" width="9" style="6"/>
  </cols>
  <sheetData>
    <row r="1" spans="1:14" s="1" customFormat="1" ht="14.25" customHeight="1" x14ac:dyDescent="0.4">
      <c r="A1" s="42" t="str">
        <f>個資!F1&amp;"學年"</f>
        <v>109-1學年</v>
      </c>
      <c r="C1" s="109" t="str">
        <f>個資!C6&amp;"班  "&amp;個資!F4 &amp;個資!A4</f>
        <v>101班  迪士尼導師</v>
      </c>
      <c r="F1" s="2"/>
      <c r="H1" s="2"/>
      <c r="I1" s="83"/>
      <c r="K1" s="11"/>
      <c r="L1" s="2"/>
      <c r="M1" s="31"/>
      <c r="N1" s="118">
        <f ca="1">TODAY()</f>
        <v>44006</v>
      </c>
    </row>
    <row r="2" spans="1:14" s="1" customFormat="1" ht="16" customHeight="1" x14ac:dyDescent="0.4">
      <c r="B2" s="10" t="s">
        <v>73</v>
      </c>
      <c r="C2" s="30">
        <v>5</v>
      </c>
      <c r="D2" s="30">
        <v>3</v>
      </c>
      <c r="E2" s="30">
        <v>4</v>
      </c>
      <c r="F2" s="30">
        <v>3</v>
      </c>
      <c r="G2" s="30">
        <v>1</v>
      </c>
      <c r="H2" s="30">
        <v>1</v>
      </c>
      <c r="I2" s="30">
        <v>1</v>
      </c>
      <c r="J2" s="30">
        <v>0</v>
      </c>
      <c r="K2" s="31"/>
      <c r="L2" s="2"/>
      <c r="M2" s="31"/>
      <c r="N2" s="11"/>
    </row>
    <row r="3" spans="1:14" s="11" customFormat="1" ht="49.5" customHeight="1" x14ac:dyDescent="0.4">
      <c r="B3" s="10" t="s">
        <v>74</v>
      </c>
      <c r="C3" s="30" t="s">
        <v>75</v>
      </c>
      <c r="D3" s="30" t="s">
        <v>76</v>
      </c>
      <c r="E3" s="30" t="s">
        <v>77</v>
      </c>
      <c r="F3" s="30" t="s">
        <v>78</v>
      </c>
      <c r="G3" s="30" t="s">
        <v>79</v>
      </c>
      <c r="H3" s="30" t="s">
        <v>80</v>
      </c>
      <c r="I3" s="30" t="s">
        <v>81</v>
      </c>
      <c r="J3" s="30" t="s">
        <v>117</v>
      </c>
      <c r="K3" s="31"/>
      <c r="L3" s="31"/>
      <c r="M3" s="31"/>
    </row>
    <row r="4" spans="1:14" s="1" customFormat="1" ht="14.25" customHeight="1" x14ac:dyDescent="0.4">
      <c r="A4" s="19" t="s">
        <v>0</v>
      </c>
      <c r="B4" s="219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6" t="s">
        <v>82</v>
      </c>
      <c r="L4" s="26" t="s">
        <v>83</v>
      </c>
      <c r="M4" s="5" t="s">
        <v>84</v>
      </c>
      <c r="N4" s="28" t="s">
        <v>85</v>
      </c>
    </row>
    <row r="5" spans="1:14" ht="20.149999999999999" customHeight="1" x14ac:dyDescent="0.4">
      <c r="A5" s="219">
        <v>1</v>
      </c>
      <c r="B5" s="5" t="str">
        <f>IFERROR(INDEX(個資!$E:$E,MATCH(A5,個資!$A:$A,0)),"")</f>
        <v>唐老鴨(男)</v>
      </c>
      <c r="C5" s="27">
        <v>100</v>
      </c>
      <c r="D5" s="27">
        <v>100</v>
      </c>
      <c r="E5" s="27">
        <v>100</v>
      </c>
      <c r="F5" s="27">
        <v>100</v>
      </c>
      <c r="G5" s="27">
        <v>100</v>
      </c>
      <c r="H5" s="27">
        <v>100</v>
      </c>
      <c r="I5" s="27">
        <v>100</v>
      </c>
      <c r="J5" s="27">
        <v>100</v>
      </c>
      <c r="K5" s="215">
        <f>IFERROR(AVERAGE(C5:J5),"")</f>
        <v>100</v>
      </c>
      <c r="L5" s="213">
        <f t="shared" ref="L5:L34" si="0">IFERROR(_xlfn.RANK.EQ(K5,$K$5:$K$34),"")</f>
        <v>1</v>
      </c>
      <c r="M5" s="29">
        <f>(C5*$C$2+D5*$D$2+E5*$E$2+F5*$F$2+G5*$G$2+H5*$H$2+I5*$I$2+J5*$J$2)/($C$2+$D$2+$E$2+$F$2+$G$2+$H$2+$I$2+$J$2)</f>
        <v>100</v>
      </c>
      <c r="N5" s="219">
        <f t="shared" ref="N5:N34" si="1">IFERROR(_xlfn.RANK.EQ(M5,$M$5:$M$34),"")</f>
        <v>1</v>
      </c>
    </row>
    <row r="6" spans="1:14" ht="20.149999999999999" customHeight="1" x14ac:dyDescent="0.4">
      <c r="A6" s="219">
        <v>2</v>
      </c>
      <c r="B6" s="5" t="str">
        <f>IFERROR(INDEX(個資!$E:$E,MATCH(A6,個資!$A:$A,0)),"")</f>
        <v>跳跳虎(男)</v>
      </c>
      <c r="C6" s="27"/>
      <c r="D6" s="27"/>
      <c r="E6" s="27"/>
      <c r="F6" s="27"/>
      <c r="G6" s="27"/>
      <c r="H6" s="27"/>
      <c r="I6" s="27"/>
      <c r="J6" s="27"/>
      <c r="K6" s="215" t="str">
        <f t="shared" ref="K6:K34" si="2">IFERROR(AVERAGE(C6:J6),"")</f>
        <v/>
      </c>
      <c r="L6" s="213" t="str">
        <f t="shared" si="0"/>
        <v/>
      </c>
      <c r="M6" s="29">
        <f t="shared" ref="M6:M34" si="3">(C6*$C$2+D6*$D$2+E6*$E$2+F6*$F$2+G6*$G$2+H6*$H$2+I6*$I$2+J6*$J$2)/($C$2+$D$2+$E$2+$F$2+$G$2+$H$2+$I$2+$J$2)</f>
        <v>0</v>
      </c>
      <c r="N6" s="219">
        <f t="shared" si="1"/>
        <v>4</v>
      </c>
    </row>
    <row r="7" spans="1:14" ht="20.149999999999999" customHeight="1" x14ac:dyDescent="0.4">
      <c r="A7" s="219">
        <v>3</v>
      </c>
      <c r="B7" s="5" t="str">
        <f>IFERROR(INDEX(個資!$E:$E,MATCH(A7,個資!$A:$A,0)),"")</f>
        <v>小熊維尼(男)</v>
      </c>
      <c r="C7" s="27">
        <v>50</v>
      </c>
      <c r="D7" s="27">
        <v>50</v>
      </c>
      <c r="E7" s="27">
        <v>50</v>
      </c>
      <c r="F7" s="27">
        <v>50</v>
      </c>
      <c r="G7" s="27">
        <v>50</v>
      </c>
      <c r="H7" s="27">
        <v>50</v>
      </c>
      <c r="I7" s="27">
        <v>50</v>
      </c>
      <c r="J7" s="27">
        <v>50</v>
      </c>
      <c r="K7" s="215">
        <f t="shared" si="2"/>
        <v>50</v>
      </c>
      <c r="L7" s="213">
        <f t="shared" si="0"/>
        <v>3</v>
      </c>
      <c r="M7" s="29">
        <f t="shared" si="3"/>
        <v>50</v>
      </c>
      <c r="N7" s="219">
        <f t="shared" si="1"/>
        <v>3</v>
      </c>
    </row>
    <row r="8" spans="1:14" ht="20.149999999999999" customHeight="1" x14ac:dyDescent="0.4">
      <c r="A8" s="219">
        <v>4</v>
      </c>
      <c r="B8" s="5" t="str">
        <f>IFERROR(INDEX(個資!$E:$E,MATCH(A8,個資!$A:$A,0)),"")</f>
        <v>米老鼠 (男)</v>
      </c>
      <c r="C8" s="27"/>
      <c r="D8" s="27"/>
      <c r="E8" s="27"/>
      <c r="F8" s="27"/>
      <c r="G8" s="27"/>
      <c r="H8" s="27"/>
      <c r="I8" s="27"/>
      <c r="J8" s="27"/>
      <c r="K8" s="215" t="str">
        <f t="shared" si="2"/>
        <v/>
      </c>
      <c r="L8" s="213" t="str">
        <f t="shared" si="0"/>
        <v/>
      </c>
      <c r="M8" s="29">
        <f t="shared" si="3"/>
        <v>0</v>
      </c>
      <c r="N8" s="219">
        <f t="shared" si="1"/>
        <v>4</v>
      </c>
    </row>
    <row r="9" spans="1:14" ht="20.149999999999999" customHeight="1" x14ac:dyDescent="0.4">
      <c r="A9" s="219">
        <v>5</v>
      </c>
      <c r="B9" s="5" t="str">
        <f>IFERROR(INDEX(個資!$E:$E,MATCH(A9,個資!$A:$A,0)),"")</f>
        <v>小豬(男)</v>
      </c>
      <c r="C9" s="27"/>
      <c r="D9" s="27"/>
      <c r="E9" s="27"/>
      <c r="F9" s="27"/>
      <c r="G9" s="27"/>
      <c r="H9" s="27"/>
      <c r="I9" s="27"/>
      <c r="J9" s="27"/>
      <c r="K9" s="215" t="str">
        <f t="shared" si="2"/>
        <v/>
      </c>
      <c r="L9" s="213" t="str">
        <f t="shared" si="0"/>
        <v/>
      </c>
      <c r="M9" s="29">
        <f t="shared" si="3"/>
        <v>0</v>
      </c>
      <c r="N9" s="219">
        <f t="shared" si="1"/>
        <v>4</v>
      </c>
    </row>
    <row r="10" spans="1:14" ht="20.149999999999999" customHeight="1" x14ac:dyDescent="0.4">
      <c r="A10" s="219">
        <v>6</v>
      </c>
      <c r="B10" s="5" t="str">
        <f>IFERROR(INDEX(個資!$E:$E,MATCH(A10,個資!$A:$A,0)),"")</f>
        <v>白雪公主(男)</v>
      </c>
      <c r="C10" s="27"/>
      <c r="D10" s="27"/>
      <c r="E10" s="27"/>
      <c r="F10" s="27"/>
      <c r="G10" s="27"/>
      <c r="H10" s="27"/>
      <c r="I10" s="27"/>
      <c r="J10" s="27"/>
      <c r="K10" s="215" t="str">
        <f t="shared" si="2"/>
        <v/>
      </c>
      <c r="L10" s="213" t="str">
        <f t="shared" si="0"/>
        <v/>
      </c>
      <c r="M10" s="29">
        <f t="shared" si="3"/>
        <v>0</v>
      </c>
      <c r="N10" s="219">
        <f t="shared" si="1"/>
        <v>4</v>
      </c>
    </row>
    <row r="11" spans="1:14" ht="20.149999999999999" customHeight="1" x14ac:dyDescent="0.4">
      <c r="A11" s="219">
        <v>7</v>
      </c>
      <c r="B11" s="5" t="str">
        <f>IFERROR(INDEX(個資!$E:$E,MATCH(A11,個資!$A:$A,0)),"")</f>
        <v>灰姑娘(男)</v>
      </c>
      <c r="C11" s="27"/>
      <c r="D11" s="27"/>
      <c r="E11" s="27"/>
      <c r="F11" s="27"/>
      <c r="G11" s="27"/>
      <c r="H11" s="27"/>
      <c r="I11" s="27"/>
      <c r="J11" s="27"/>
      <c r="K11" s="215" t="str">
        <f t="shared" si="2"/>
        <v/>
      </c>
      <c r="L11" s="213" t="str">
        <f t="shared" si="0"/>
        <v/>
      </c>
      <c r="M11" s="29">
        <f t="shared" si="3"/>
        <v>0</v>
      </c>
      <c r="N11" s="219">
        <f t="shared" si="1"/>
        <v>4</v>
      </c>
    </row>
    <row r="12" spans="1:14" ht="20.149999999999999" customHeight="1" x14ac:dyDescent="0.4">
      <c r="A12" s="219">
        <v>8</v>
      </c>
      <c r="B12" s="5" t="str">
        <f>IFERROR(INDEX(個資!$E:$E,MATCH(A12,個資!$A:$A,0)),"")</f>
        <v>皮諾丘(男)</v>
      </c>
      <c r="C12" s="27">
        <v>90</v>
      </c>
      <c r="D12" s="27">
        <v>90</v>
      </c>
      <c r="E12" s="27">
        <v>90</v>
      </c>
      <c r="F12" s="27">
        <v>90</v>
      </c>
      <c r="G12" s="27">
        <v>90</v>
      </c>
      <c r="H12" s="27">
        <v>90</v>
      </c>
      <c r="I12" s="27">
        <v>90</v>
      </c>
      <c r="J12" s="27">
        <v>90</v>
      </c>
      <c r="K12" s="215">
        <f t="shared" si="2"/>
        <v>90</v>
      </c>
      <c r="L12" s="213">
        <f t="shared" si="0"/>
        <v>2</v>
      </c>
      <c r="M12" s="29">
        <f t="shared" si="3"/>
        <v>90</v>
      </c>
      <c r="N12" s="219">
        <f t="shared" si="1"/>
        <v>2</v>
      </c>
    </row>
    <row r="13" spans="1:14" ht="20.149999999999999" customHeight="1" x14ac:dyDescent="0.4">
      <c r="A13" s="219">
        <v>9</v>
      </c>
      <c r="B13" s="5" t="str">
        <f>IFERROR(INDEX(個資!$E:$E,MATCH(A13,個資!$A:$A,0)),"")</f>
        <v>小鹿斑比(男)</v>
      </c>
      <c r="C13" s="27"/>
      <c r="D13" s="27"/>
      <c r="E13" s="27"/>
      <c r="F13" s="27"/>
      <c r="G13" s="27"/>
      <c r="H13" s="27"/>
      <c r="I13" s="27"/>
      <c r="J13" s="27"/>
      <c r="K13" s="215" t="str">
        <f t="shared" si="2"/>
        <v/>
      </c>
      <c r="L13" s="213" t="str">
        <f t="shared" si="0"/>
        <v/>
      </c>
      <c r="M13" s="29">
        <f t="shared" si="3"/>
        <v>0</v>
      </c>
      <c r="N13" s="219">
        <f t="shared" si="1"/>
        <v>4</v>
      </c>
    </row>
    <row r="14" spans="1:14" ht="20.149999999999999" customHeight="1" x14ac:dyDescent="0.4">
      <c r="A14" s="219">
        <v>10</v>
      </c>
      <c r="B14" s="5" t="str">
        <f>IFERROR(INDEX(個資!$E:$E,MATCH(A14,個資!$A:$A,0)),"")</f>
        <v>邦妮兔(男)</v>
      </c>
      <c r="C14" s="27"/>
      <c r="D14" s="27"/>
      <c r="E14" s="27"/>
      <c r="F14" s="27"/>
      <c r="G14" s="27"/>
      <c r="H14" s="27"/>
      <c r="I14" s="27"/>
      <c r="J14" s="27"/>
      <c r="K14" s="215" t="str">
        <f t="shared" si="2"/>
        <v/>
      </c>
      <c r="L14" s="213" t="str">
        <f t="shared" si="0"/>
        <v/>
      </c>
      <c r="M14" s="29">
        <f t="shared" si="3"/>
        <v>0</v>
      </c>
      <c r="N14" s="219">
        <f t="shared" si="1"/>
        <v>4</v>
      </c>
    </row>
    <row r="15" spans="1:14" ht="20.149999999999999" customHeight="1" x14ac:dyDescent="0.4">
      <c r="A15" s="219">
        <v>11</v>
      </c>
      <c r="B15" s="5" t="str">
        <f>IFERROR(INDEX(個資!$E:$E,MATCH(A15,個資!$A:$A,0)),"")</f>
        <v>史瑞克(男)</v>
      </c>
      <c r="C15" s="27"/>
      <c r="D15" s="27"/>
      <c r="E15" s="27"/>
      <c r="F15" s="27"/>
      <c r="G15" s="27"/>
      <c r="H15" s="27"/>
      <c r="I15" s="27"/>
      <c r="J15" s="27"/>
      <c r="K15" s="215" t="str">
        <f t="shared" si="2"/>
        <v/>
      </c>
      <c r="L15" s="213" t="str">
        <f t="shared" si="0"/>
        <v/>
      </c>
      <c r="M15" s="29">
        <f t="shared" si="3"/>
        <v>0</v>
      </c>
      <c r="N15" s="219">
        <f t="shared" si="1"/>
        <v>4</v>
      </c>
    </row>
    <row r="16" spans="1:14" ht="20.149999999999999" customHeight="1" x14ac:dyDescent="0.4">
      <c r="A16" s="219">
        <v>12</v>
      </c>
      <c r="B16" s="5" t="str">
        <f>IFERROR(INDEX(個資!$E:$E,MATCH(A16,個資!$A:$A,0)),"")</f>
        <v>巴斯光年(男)</v>
      </c>
      <c r="C16" s="27"/>
      <c r="D16" s="27"/>
      <c r="E16" s="27"/>
      <c r="F16" s="27"/>
      <c r="G16" s="27"/>
      <c r="H16" s="27"/>
      <c r="I16" s="27"/>
      <c r="J16" s="27"/>
      <c r="K16" s="215" t="str">
        <f t="shared" si="2"/>
        <v/>
      </c>
      <c r="L16" s="213" t="str">
        <f t="shared" si="0"/>
        <v/>
      </c>
      <c r="M16" s="29">
        <f t="shared" si="3"/>
        <v>0</v>
      </c>
      <c r="N16" s="219">
        <f t="shared" si="1"/>
        <v>4</v>
      </c>
    </row>
    <row r="17" spans="1:14" ht="20.149999999999999" customHeight="1" x14ac:dyDescent="0.4">
      <c r="A17" s="219">
        <v>13</v>
      </c>
      <c r="B17" s="5" t="str">
        <f>IFERROR(INDEX(個資!$E:$E,MATCH(A17,個資!$A:$A,0)),"")</f>
        <v>史迪奇(男)</v>
      </c>
      <c r="C17" s="27"/>
      <c r="D17" s="27"/>
      <c r="E17" s="27"/>
      <c r="F17" s="27"/>
      <c r="G17" s="27"/>
      <c r="H17" s="27"/>
      <c r="I17" s="27"/>
      <c r="J17" s="27"/>
      <c r="K17" s="215" t="str">
        <f t="shared" si="2"/>
        <v/>
      </c>
      <c r="L17" s="213" t="str">
        <f t="shared" si="0"/>
        <v/>
      </c>
      <c r="M17" s="29">
        <f t="shared" si="3"/>
        <v>0</v>
      </c>
      <c r="N17" s="219">
        <f t="shared" si="1"/>
        <v>4</v>
      </c>
    </row>
    <row r="18" spans="1:14" ht="20.149999999999999" customHeight="1" x14ac:dyDescent="0.4">
      <c r="A18" s="219">
        <v>14</v>
      </c>
      <c r="B18" s="5" t="str">
        <f>IFERROR(INDEX(個資!$E:$E,MATCH(A18,個資!$A:$A,0)),"")</f>
        <v>大眼仔(男)</v>
      </c>
      <c r="C18" s="27"/>
      <c r="D18" s="27"/>
      <c r="E18" s="27"/>
      <c r="F18" s="27"/>
      <c r="G18" s="27"/>
      <c r="H18" s="27"/>
      <c r="I18" s="27"/>
      <c r="J18" s="27"/>
      <c r="K18" s="215" t="str">
        <f t="shared" si="2"/>
        <v/>
      </c>
      <c r="L18" s="213" t="str">
        <f t="shared" si="0"/>
        <v/>
      </c>
      <c r="M18" s="29">
        <f t="shared" si="3"/>
        <v>0</v>
      </c>
      <c r="N18" s="219">
        <f t="shared" si="1"/>
        <v>4</v>
      </c>
    </row>
    <row r="19" spans="1:14" ht="20.149999999999999" customHeight="1" x14ac:dyDescent="0.4">
      <c r="A19" s="219">
        <v>15</v>
      </c>
      <c r="B19" s="5" t="str">
        <f>IFERROR(INDEX(個資!$E:$E,MATCH(A19,個資!$A:$A,0)),"")</f>
        <v>毛怪(女)</v>
      </c>
      <c r="C19" s="27"/>
      <c r="D19" s="27"/>
      <c r="E19" s="27"/>
      <c r="F19" s="27"/>
      <c r="G19" s="27"/>
      <c r="H19" s="27"/>
      <c r="I19" s="27"/>
      <c r="J19" s="27"/>
      <c r="K19" s="215" t="str">
        <f t="shared" si="2"/>
        <v/>
      </c>
      <c r="L19" s="213" t="str">
        <f t="shared" si="0"/>
        <v/>
      </c>
      <c r="M19" s="29">
        <f t="shared" si="3"/>
        <v>0</v>
      </c>
      <c r="N19" s="219">
        <f t="shared" si="1"/>
        <v>4</v>
      </c>
    </row>
    <row r="20" spans="1:14" ht="20.149999999999999" customHeight="1" x14ac:dyDescent="0.4">
      <c r="A20" s="219">
        <v>16</v>
      </c>
      <c r="B20" s="5" t="str">
        <f>IFERROR(INDEX(個資!$E:$E,MATCH(A20,個資!$A:$A,0)),"")</f>
        <v>尼莫(女)</v>
      </c>
      <c r="C20" s="27"/>
      <c r="D20" s="27"/>
      <c r="E20" s="27"/>
      <c r="F20" s="27"/>
      <c r="G20" s="27"/>
      <c r="H20" s="27"/>
      <c r="I20" s="27"/>
      <c r="J20" s="27"/>
      <c r="K20" s="215" t="str">
        <f t="shared" si="2"/>
        <v/>
      </c>
      <c r="L20" s="213" t="str">
        <f t="shared" si="0"/>
        <v/>
      </c>
      <c r="M20" s="29">
        <f t="shared" si="3"/>
        <v>0</v>
      </c>
      <c r="N20" s="219">
        <f t="shared" si="1"/>
        <v>4</v>
      </c>
    </row>
    <row r="21" spans="1:14" ht="20.149999999999999" customHeight="1" x14ac:dyDescent="0.4">
      <c r="A21" s="219">
        <v>17</v>
      </c>
      <c r="B21" s="5" t="str">
        <f>IFERROR(INDEX(個資!$E:$E,MATCH(A21,個資!$A:$A,0)),"")</f>
        <v>愛麗兒(女)</v>
      </c>
      <c r="C21" s="27"/>
      <c r="D21" s="27"/>
      <c r="E21" s="27"/>
      <c r="F21" s="27"/>
      <c r="G21" s="27"/>
      <c r="H21" s="27"/>
      <c r="I21" s="27"/>
      <c r="J21" s="27"/>
      <c r="K21" s="215" t="str">
        <f t="shared" si="2"/>
        <v/>
      </c>
      <c r="L21" s="213" t="str">
        <f t="shared" si="0"/>
        <v/>
      </c>
      <c r="M21" s="29">
        <f t="shared" si="3"/>
        <v>0</v>
      </c>
      <c r="N21" s="219">
        <f t="shared" si="1"/>
        <v>4</v>
      </c>
    </row>
    <row r="22" spans="1:14" ht="20.149999999999999" customHeight="1" x14ac:dyDescent="0.4">
      <c r="A22" s="219">
        <v>18</v>
      </c>
      <c r="B22" s="5" t="str">
        <f>IFERROR(INDEX(個資!$E:$E,MATCH(A22,個資!$A:$A,0)),"")</f>
        <v>小比目魚(女)</v>
      </c>
      <c r="C22" s="27"/>
      <c r="D22" s="27"/>
      <c r="E22" s="27"/>
      <c r="F22" s="27"/>
      <c r="G22" s="27"/>
      <c r="H22" s="27"/>
      <c r="I22" s="27"/>
      <c r="J22" s="27"/>
      <c r="K22" s="215" t="str">
        <f t="shared" si="2"/>
        <v/>
      </c>
      <c r="L22" s="213" t="str">
        <f t="shared" si="0"/>
        <v/>
      </c>
      <c r="M22" s="29">
        <f t="shared" si="3"/>
        <v>0</v>
      </c>
      <c r="N22" s="219">
        <f t="shared" si="1"/>
        <v>4</v>
      </c>
    </row>
    <row r="23" spans="1:14" ht="20.149999999999999" customHeight="1" x14ac:dyDescent="0.4">
      <c r="A23" s="219">
        <v>19</v>
      </c>
      <c r="B23" s="5" t="str">
        <f>IFERROR(INDEX(個資!$E:$E,MATCH(A23,個資!$A:$A,0)),"")</f>
        <v>高飛(女)</v>
      </c>
      <c r="C23" s="27"/>
      <c r="D23" s="27"/>
      <c r="E23" s="27"/>
      <c r="F23" s="27"/>
      <c r="G23" s="27"/>
      <c r="H23" s="27"/>
      <c r="I23" s="27"/>
      <c r="J23" s="27"/>
      <c r="K23" s="215" t="str">
        <f t="shared" si="2"/>
        <v/>
      </c>
      <c r="L23" s="213" t="str">
        <f t="shared" si="0"/>
        <v/>
      </c>
      <c r="M23" s="29">
        <f t="shared" si="3"/>
        <v>0</v>
      </c>
      <c r="N23" s="219">
        <f t="shared" si="1"/>
        <v>4</v>
      </c>
    </row>
    <row r="24" spans="1:14" ht="20.149999999999999" customHeight="1" x14ac:dyDescent="0.4">
      <c r="A24" s="219">
        <v>20</v>
      </c>
      <c r="B24" s="5" t="str">
        <f>IFERROR(INDEX(個資!$E:$E,MATCH(A24,個資!$A:$A,0)),"")</f>
        <v>布魯托(女)</v>
      </c>
      <c r="C24" s="27"/>
      <c r="D24" s="27"/>
      <c r="E24" s="27"/>
      <c r="F24" s="27"/>
      <c r="G24" s="27"/>
      <c r="H24" s="27"/>
      <c r="I24" s="27"/>
      <c r="J24" s="27"/>
      <c r="K24" s="215" t="str">
        <f t="shared" si="2"/>
        <v/>
      </c>
      <c r="L24" s="213" t="str">
        <f t="shared" si="0"/>
        <v/>
      </c>
      <c r="M24" s="29">
        <f t="shared" si="3"/>
        <v>0</v>
      </c>
      <c r="N24" s="219">
        <f t="shared" si="1"/>
        <v>4</v>
      </c>
    </row>
    <row r="25" spans="1:14" ht="20.149999999999999" customHeight="1" x14ac:dyDescent="0.4">
      <c r="A25" s="219">
        <v>21</v>
      </c>
      <c r="B25" s="5" t="str">
        <f>IFERROR(INDEX(個資!$E:$E,MATCH(A25,個資!$A:$A,0)),"")</f>
        <v>彭彭(女)</v>
      </c>
      <c r="C25" s="27"/>
      <c r="D25" s="27"/>
      <c r="E25" s="27"/>
      <c r="F25" s="27"/>
      <c r="G25" s="27"/>
      <c r="H25" s="27"/>
      <c r="I25" s="27"/>
      <c r="J25" s="27"/>
      <c r="K25" s="215" t="str">
        <f t="shared" si="2"/>
        <v/>
      </c>
      <c r="L25" s="213" t="str">
        <f t="shared" si="0"/>
        <v/>
      </c>
      <c r="M25" s="29">
        <f t="shared" si="3"/>
        <v>0</v>
      </c>
      <c r="N25" s="219">
        <f t="shared" si="1"/>
        <v>4</v>
      </c>
    </row>
    <row r="26" spans="1:14" ht="20.149999999999999" customHeight="1" x14ac:dyDescent="0.4">
      <c r="A26" s="219">
        <v>22</v>
      </c>
      <c r="B26" s="5" t="str">
        <f>IFERROR(INDEX(個資!$E:$E,MATCH(A26,個資!$A:$A,0)),"")</f>
        <v>丁滿(女)</v>
      </c>
      <c r="C26" s="27"/>
      <c r="D26" s="27"/>
      <c r="E26" s="27"/>
      <c r="F26" s="27"/>
      <c r="G26" s="27"/>
      <c r="H26" s="27"/>
      <c r="I26" s="27"/>
      <c r="J26" s="27"/>
      <c r="K26" s="215" t="str">
        <f t="shared" si="2"/>
        <v/>
      </c>
      <c r="L26" s="213" t="str">
        <f t="shared" si="0"/>
        <v/>
      </c>
      <c r="M26" s="29">
        <f t="shared" si="3"/>
        <v>0</v>
      </c>
      <c r="N26" s="219">
        <f t="shared" si="1"/>
        <v>4</v>
      </c>
    </row>
    <row r="27" spans="1:14" ht="20.149999999999999" customHeight="1" x14ac:dyDescent="0.4">
      <c r="A27" s="219">
        <v>23</v>
      </c>
      <c r="B27" s="5" t="str">
        <f>IFERROR(INDEX(個資!$E:$E,MATCH(A27,個資!$A:$A,0)),"")</f>
        <v>辛巴(女)</v>
      </c>
      <c r="C27" s="27"/>
      <c r="D27" s="27"/>
      <c r="E27" s="27"/>
      <c r="F27" s="27"/>
      <c r="G27" s="27"/>
      <c r="H27" s="27"/>
      <c r="I27" s="27"/>
      <c r="J27" s="27"/>
      <c r="K27" s="215" t="str">
        <f t="shared" si="2"/>
        <v/>
      </c>
      <c r="L27" s="213" t="str">
        <f t="shared" si="0"/>
        <v/>
      </c>
      <c r="M27" s="29">
        <f t="shared" si="3"/>
        <v>0</v>
      </c>
      <c r="N27" s="219">
        <f t="shared" si="1"/>
        <v>4</v>
      </c>
    </row>
    <row r="28" spans="1:14" ht="20.149999999999999" customHeight="1" x14ac:dyDescent="0.4">
      <c r="A28" s="219">
        <v>24</v>
      </c>
      <c r="B28" s="5" t="str">
        <f>IFERROR(INDEX(個資!$E:$E,MATCH(A28,個資!$A:$A,0)),"")</f>
        <v>艾莉絲(女)</v>
      </c>
      <c r="C28" s="27"/>
      <c r="D28" s="27"/>
      <c r="E28" s="27"/>
      <c r="F28" s="27"/>
      <c r="G28" s="27"/>
      <c r="H28" s="27"/>
      <c r="I28" s="27"/>
      <c r="J28" s="27"/>
      <c r="K28" s="215" t="str">
        <f t="shared" si="2"/>
        <v/>
      </c>
      <c r="L28" s="213" t="str">
        <f t="shared" si="0"/>
        <v/>
      </c>
      <c r="M28" s="29">
        <f t="shared" si="3"/>
        <v>0</v>
      </c>
      <c r="N28" s="219">
        <f t="shared" si="1"/>
        <v>4</v>
      </c>
    </row>
    <row r="29" spans="1:14" ht="20.149999999999999" customHeight="1" x14ac:dyDescent="0.4">
      <c r="A29" s="219">
        <v>25</v>
      </c>
      <c r="B29" s="5" t="str">
        <f>IFERROR(INDEX(個資!$E:$E,MATCH(A29,個資!$A:$A,0)),"")</f>
        <v>泰山(女)</v>
      </c>
      <c r="C29" s="27"/>
      <c r="D29" s="27"/>
      <c r="E29" s="27"/>
      <c r="F29" s="27"/>
      <c r="G29" s="27"/>
      <c r="H29" s="27"/>
      <c r="I29" s="27"/>
      <c r="J29" s="27"/>
      <c r="K29" s="215" t="str">
        <f t="shared" si="2"/>
        <v/>
      </c>
      <c r="L29" s="213" t="str">
        <f t="shared" si="0"/>
        <v/>
      </c>
      <c r="M29" s="29">
        <f t="shared" si="3"/>
        <v>0</v>
      </c>
      <c r="N29" s="219">
        <f t="shared" si="1"/>
        <v>4</v>
      </c>
    </row>
    <row r="30" spans="1:14" ht="20.149999999999999" customHeight="1" x14ac:dyDescent="0.4">
      <c r="A30" s="219">
        <v>26</v>
      </c>
      <c r="B30" s="5" t="str">
        <f>IFERROR(INDEX(個資!$E:$E,MATCH(A30,個資!$A:$A,0)),"")</f>
        <v>小飛象(女)</v>
      </c>
      <c r="C30" s="27"/>
      <c r="D30" s="27"/>
      <c r="E30" s="27"/>
      <c r="F30" s="27"/>
      <c r="G30" s="27"/>
      <c r="H30" s="27"/>
      <c r="I30" s="27"/>
      <c r="J30" s="27"/>
      <c r="K30" s="215" t="str">
        <f t="shared" si="2"/>
        <v/>
      </c>
      <c r="L30" s="213" t="str">
        <f t="shared" si="0"/>
        <v/>
      </c>
      <c r="M30" s="29">
        <f t="shared" si="3"/>
        <v>0</v>
      </c>
      <c r="N30" s="219">
        <f t="shared" si="1"/>
        <v>4</v>
      </c>
    </row>
    <row r="31" spans="1:14" ht="20.149999999999999" customHeight="1" x14ac:dyDescent="0.4">
      <c r="A31" s="219">
        <v>27</v>
      </c>
      <c r="B31" s="5" t="str">
        <f>IFERROR(INDEX(個資!$E:$E,MATCH(A31,個資!$A:$A,0)),"")</f>
        <v>小飛俠(女)</v>
      </c>
      <c r="C31" s="27"/>
      <c r="D31" s="27"/>
      <c r="E31" s="27"/>
      <c r="F31" s="27"/>
      <c r="G31" s="27"/>
      <c r="H31" s="27"/>
      <c r="I31" s="27"/>
      <c r="J31" s="27"/>
      <c r="K31" s="215" t="str">
        <f t="shared" si="2"/>
        <v/>
      </c>
      <c r="L31" s="213" t="str">
        <f t="shared" si="0"/>
        <v/>
      </c>
      <c r="M31" s="29">
        <f t="shared" si="3"/>
        <v>0</v>
      </c>
      <c r="N31" s="219">
        <f t="shared" si="1"/>
        <v>4</v>
      </c>
    </row>
    <row r="32" spans="1:14" ht="20.149999999999999" customHeight="1" x14ac:dyDescent="0.4">
      <c r="A32" s="219">
        <v>28</v>
      </c>
      <c r="B32" s="5" t="str">
        <f>IFERROR(INDEX(個資!$E:$E,MATCH(A32,個資!$A:$A,0)),"")</f>
        <v>茉莉(女)</v>
      </c>
      <c r="C32" s="27"/>
      <c r="D32" s="27"/>
      <c r="E32" s="27"/>
      <c r="F32" s="27"/>
      <c r="G32" s="27"/>
      <c r="H32" s="27"/>
      <c r="I32" s="27"/>
      <c r="J32" s="27"/>
      <c r="K32" s="215" t="str">
        <f t="shared" si="2"/>
        <v/>
      </c>
      <c r="L32" s="213" t="str">
        <f t="shared" si="0"/>
        <v/>
      </c>
      <c r="M32" s="29">
        <f t="shared" si="3"/>
        <v>0</v>
      </c>
      <c r="N32" s="219">
        <f t="shared" si="1"/>
        <v>4</v>
      </c>
    </row>
    <row r="33" spans="1:14" ht="20.149999999999999" customHeight="1" x14ac:dyDescent="0.4">
      <c r="A33" s="219">
        <v>29</v>
      </c>
      <c r="B33" s="5" t="str">
        <f>IFERROR(INDEX(個資!$E:$E,MATCH(A33,個資!$A:$A,0)),"")</f>
        <v>阿布(女)</v>
      </c>
      <c r="C33" s="27"/>
      <c r="D33" s="27"/>
      <c r="E33" s="27"/>
      <c r="F33" s="27"/>
      <c r="G33" s="27"/>
      <c r="H33" s="27"/>
      <c r="I33" s="27"/>
      <c r="J33" s="27"/>
      <c r="K33" s="215" t="str">
        <f t="shared" si="2"/>
        <v/>
      </c>
      <c r="L33" s="213" t="str">
        <f t="shared" si="0"/>
        <v/>
      </c>
      <c r="M33" s="29">
        <f t="shared" si="3"/>
        <v>0</v>
      </c>
      <c r="N33" s="219">
        <f t="shared" si="1"/>
        <v>4</v>
      </c>
    </row>
    <row r="34" spans="1:14" ht="20.149999999999999" customHeight="1" x14ac:dyDescent="0.4">
      <c r="A34" s="219">
        <v>30</v>
      </c>
      <c r="B34" s="5" t="str">
        <f>IFERROR(INDEX(個資!$E:$E,MATCH(A34,個資!$A:$A,0)),"")</f>
        <v>阿拉丁(女)</v>
      </c>
      <c r="C34" s="27"/>
      <c r="D34" s="27"/>
      <c r="E34" s="27"/>
      <c r="F34" s="27"/>
      <c r="G34" s="27"/>
      <c r="H34" s="27"/>
      <c r="I34" s="27"/>
      <c r="J34" s="27"/>
      <c r="K34" s="215" t="str">
        <f t="shared" si="2"/>
        <v/>
      </c>
      <c r="L34" s="213" t="str">
        <f t="shared" si="0"/>
        <v/>
      </c>
      <c r="M34" s="29">
        <f t="shared" si="3"/>
        <v>0</v>
      </c>
      <c r="N34" s="219">
        <f t="shared" si="1"/>
        <v>4</v>
      </c>
    </row>
    <row r="35" spans="1:14" ht="19" customHeight="1" x14ac:dyDescent="0.4">
      <c r="B35" s="219" t="s">
        <v>62</v>
      </c>
      <c r="C35" s="214">
        <f t="shared" ref="C35:J35" si="4">IFERROR(AVERAGE(C5:C34),"")</f>
        <v>80</v>
      </c>
      <c r="D35" s="214">
        <f t="shared" si="4"/>
        <v>80</v>
      </c>
      <c r="E35" s="214">
        <f t="shared" si="4"/>
        <v>80</v>
      </c>
      <c r="F35" s="214">
        <f t="shared" si="4"/>
        <v>80</v>
      </c>
      <c r="G35" s="214">
        <f t="shared" si="4"/>
        <v>80</v>
      </c>
      <c r="H35" s="214">
        <f t="shared" si="4"/>
        <v>80</v>
      </c>
      <c r="I35" s="214">
        <f t="shared" si="4"/>
        <v>80</v>
      </c>
      <c r="J35" s="214">
        <f t="shared" si="4"/>
        <v>80</v>
      </c>
      <c r="M35" s="6"/>
      <c r="N35" s="6"/>
    </row>
    <row r="36" spans="1:14" ht="19" customHeight="1" x14ac:dyDescent="0.4">
      <c r="B36" s="19" t="s">
        <v>74</v>
      </c>
      <c r="C36" s="5" t="str">
        <f t="shared" ref="C36:J36" si="5">C3</f>
        <v>國文</v>
      </c>
      <c r="D36" s="5" t="str">
        <f t="shared" si="5"/>
        <v>英文</v>
      </c>
      <c r="E36" s="5" t="str">
        <f t="shared" si="5"/>
        <v>數學</v>
      </c>
      <c r="F36" s="5" t="str">
        <f t="shared" si="5"/>
        <v>自然</v>
      </c>
      <c r="G36" s="5" t="str">
        <f t="shared" si="5"/>
        <v>地理</v>
      </c>
      <c r="H36" s="5" t="str">
        <f t="shared" si="5"/>
        <v>歷史</v>
      </c>
      <c r="I36" s="5" t="str">
        <f t="shared" si="5"/>
        <v>公民</v>
      </c>
      <c r="J36" s="5" t="str">
        <f t="shared" si="5"/>
        <v>健教</v>
      </c>
    </row>
    <row r="37" spans="1:14" x14ac:dyDescent="0.4">
      <c r="B37" s="219" t="s">
        <v>63</v>
      </c>
      <c r="C37" s="219" t="s">
        <v>70</v>
      </c>
      <c r="D37" s="219" t="s">
        <v>70</v>
      </c>
      <c r="E37" s="219" t="s">
        <v>70</v>
      </c>
      <c r="F37" s="219" t="s">
        <v>70</v>
      </c>
      <c r="G37" s="219" t="s">
        <v>70</v>
      </c>
      <c r="H37" s="219" t="s">
        <v>70</v>
      </c>
      <c r="I37" s="219" t="s">
        <v>70</v>
      </c>
      <c r="J37" s="219" t="s">
        <v>70</v>
      </c>
    </row>
    <row r="38" spans="1:14" x14ac:dyDescent="0.4">
      <c r="B38" s="219">
        <v>100</v>
      </c>
      <c r="C38" s="219">
        <f t="shared" ref="C38:J38" si="6">COUNTIFS(C5:C34,100)</f>
        <v>1</v>
      </c>
      <c r="D38" s="219">
        <f t="shared" si="6"/>
        <v>1</v>
      </c>
      <c r="E38" s="219">
        <f t="shared" si="6"/>
        <v>1</v>
      </c>
      <c r="F38" s="219">
        <f t="shared" si="6"/>
        <v>1</v>
      </c>
      <c r="G38" s="219">
        <f t="shared" si="6"/>
        <v>1</v>
      </c>
      <c r="H38" s="219">
        <f t="shared" si="6"/>
        <v>1</v>
      </c>
      <c r="I38" s="219">
        <f t="shared" si="6"/>
        <v>1</v>
      </c>
      <c r="J38" s="219">
        <f t="shared" si="6"/>
        <v>1</v>
      </c>
    </row>
    <row r="39" spans="1:14" x14ac:dyDescent="0.4">
      <c r="B39" s="219" t="s">
        <v>64</v>
      </c>
      <c r="C39" s="219">
        <f t="shared" ref="C39:J39" si="7">COUNTIFS(C5:C34,"&gt;="&amp;90)-C38</f>
        <v>1</v>
      </c>
      <c r="D39" s="219">
        <f t="shared" si="7"/>
        <v>1</v>
      </c>
      <c r="E39" s="219">
        <f t="shared" si="7"/>
        <v>1</v>
      </c>
      <c r="F39" s="219">
        <f t="shared" si="7"/>
        <v>1</v>
      </c>
      <c r="G39" s="219">
        <f t="shared" si="7"/>
        <v>1</v>
      </c>
      <c r="H39" s="219">
        <f t="shared" si="7"/>
        <v>1</v>
      </c>
      <c r="I39" s="219">
        <f t="shared" si="7"/>
        <v>1</v>
      </c>
      <c r="J39" s="219">
        <f t="shared" si="7"/>
        <v>1</v>
      </c>
    </row>
    <row r="40" spans="1:14" x14ac:dyDescent="0.4">
      <c r="B40" s="219" t="s">
        <v>65</v>
      </c>
      <c r="C40" s="219">
        <f t="shared" ref="C40:J40" si="8">COUNTIFS(C5:C34,"&gt;="&amp;80)-C39-C38</f>
        <v>0</v>
      </c>
      <c r="D40" s="219">
        <f t="shared" si="8"/>
        <v>0</v>
      </c>
      <c r="E40" s="219">
        <f t="shared" si="8"/>
        <v>0</v>
      </c>
      <c r="F40" s="219">
        <f t="shared" si="8"/>
        <v>0</v>
      </c>
      <c r="G40" s="219">
        <f t="shared" si="8"/>
        <v>0</v>
      </c>
      <c r="H40" s="219">
        <f t="shared" si="8"/>
        <v>0</v>
      </c>
      <c r="I40" s="219">
        <f t="shared" si="8"/>
        <v>0</v>
      </c>
      <c r="J40" s="219">
        <f t="shared" si="8"/>
        <v>0</v>
      </c>
    </row>
    <row r="41" spans="1:14" x14ac:dyDescent="0.4">
      <c r="B41" s="219" t="s">
        <v>66</v>
      </c>
      <c r="C41" s="219">
        <f t="shared" ref="C41:J41" si="9">COUNTIFS(C5:C34,"&gt;="&amp;70)-C40-C39-C38</f>
        <v>0</v>
      </c>
      <c r="D41" s="219">
        <f t="shared" si="9"/>
        <v>0</v>
      </c>
      <c r="E41" s="219">
        <f t="shared" si="9"/>
        <v>0</v>
      </c>
      <c r="F41" s="219">
        <f t="shared" si="9"/>
        <v>0</v>
      </c>
      <c r="G41" s="219">
        <f t="shared" si="9"/>
        <v>0</v>
      </c>
      <c r="H41" s="219">
        <f t="shared" si="9"/>
        <v>0</v>
      </c>
      <c r="I41" s="219">
        <f t="shared" si="9"/>
        <v>0</v>
      </c>
      <c r="J41" s="219">
        <f t="shared" si="9"/>
        <v>0</v>
      </c>
    </row>
    <row r="42" spans="1:14" x14ac:dyDescent="0.4">
      <c r="B42" s="219" t="s">
        <v>67</v>
      </c>
      <c r="C42" s="219">
        <f t="shared" ref="C42:J42" si="10">COUNTIFS(C5:C34,"&gt;="&amp;60)-C41-C40-C39-C38</f>
        <v>0</v>
      </c>
      <c r="D42" s="219">
        <f t="shared" si="10"/>
        <v>0</v>
      </c>
      <c r="E42" s="219">
        <f t="shared" si="10"/>
        <v>0</v>
      </c>
      <c r="F42" s="219">
        <f t="shared" si="10"/>
        <v>0</v>
      </c>
      <c r="G42" s="219">
        <f t="shared" si="10"/>
        <v>0</v>
      </c>
      <c r="H42" s="219">
        <f t="shared" si="10"/>
        <v>0</v>
      </c>
      <c r="I42" s="219">
        <f t="shared" si="10"/>
        <v>0</v>
      </c>
      <c r="J42" s="219">
        <f t="shared" si="10"/>
        <v>0</v>
      </c>
    </row>
    <row r="43" spans="1:14" x14ac:dyDescent="0.4">
      <c r="B43" s="219" t="s">
        <v>68</v>
      </c>
      <c r="C43" s="219">
        <f t="shared" ref="C43:J43" si="11">COUNTIFS(C5:C34,"&gt;="&amp;50)-C42-C41-C40-C39-C38</f>
        <v>1</v>
      </c>
      <c r="D43" s="219">
        <f t="shared" si="11"/>
        <v>1</v>
      </c>
      <c r="E43" s="219">
        <f t="shared" si="11"/>
        <v>1</v>
      </c>
      <c r="F43" s="219">
        <f t="shared" si="11"/>
        <v>1</v>
      </c>
      <c r="G43" s="219">
        <f t="shared" si="11"/>
        <v>1</v>
      </c>
      <c r="H43" s="219">
        <f t="shared" si="11"/>
        <v>1</v>
      </c>
      <c r="I43" s="219">
        <f t="shared" si="11"/>
        <v>1</v>
      </c>
      <c r="J43" s="219">
        <f t="shared" si="11"/>
        <v>1</v>
      </c>
    </row>
    <row r="44" spans="1:14" x14ac:dyDescent="0.4">
      <c r="B44" s="219" t="s">
        <v>69</v>
      </c>
      <c r="C44" s="219">
        <f t="shared" ref="C44:J44" si="12">COUNTIFS(C5:C34,"&lt;"&amp;50)</f>
        <v>0</v>
      </c>
      <c r="D44" s="219">
        <f t="shared" si="12"/>
        <v>0</v>
      </c>
      <c r="E44" s="219">
        <f t="shared" si="12"/>
        <v>0</v>
      </c>
      <c r="F44" s="219">
        <f t="shared" si="12"/>
        <v>0</v>
      </c>
      <c r="G44" s="219">
        <f t="shared" si="12"/>
        <v>0</v>
      </c>
      <c r="H44" s="219">
        <f t="shared" si="12"/>
        <v>0</v>
      </c>
      <c r="I44" s="219">
        <f t="shared" si="12"/>
        <v>0</v>
      </c>
      <c r="J44" s="219">
        <f t="shared" si="12"/>
        <v>0</v>
      </c>
    </row>
    <row r="45" spans="1:14" x14ac:dyDescent="0.4">
      <c r="B45" s="219" t="s">
        <v>571</v>
      </c>
      <c r="C45" s="219">
        <f>SUM(C38:C44)</f>
        <v>3</v>
      </c>
      <c r="D45" s="219">
        <f t="shared" ref="D45:J45" si="13">SUM(D38:D44)</f>
        <v>3</v>
      </c>
      <c r="E45" s="219">
        <f t="shared" si="13"/>
        <v>3</v>
      </c>
      <c r="F45" s="219">
        <f t="shared" si="13"/>
        <v>3</v>
      </c>
      <c r="G45" s="219">
        <f t="shared" si="13"/>
        <v>3</v>
      </c>
      <c r="H45" s="219">
        <f t="shared" si="13"/>
        <v>3</v>
      </c>
      <c r="I45" s="219">
        <f t="shared" si="13"/>
        <v>3</v>
      </c>
      <c r="J45" s="219">
        <f t="shared" si="13"/>
        <v>3</v>
      </c>
    </row>
  </sheetData>
  <sheetProtection algorithmName="SHA-512" hashValue="fg9doHAoNKLx47sJnnIWVfK1GDKAFZh2cswkUpI5r6eQBHNaC5EiTV8D1d8sveqZcp9TxdApjFMCaDzPW4USGQ==" saltValue="HbgJnEYXEmYnYEWvdM41Ag==" spinCount="100000" sheet="1" objects="1" scenarios="1"/>
  <phoneticPr fontId="1" type="noConversion"/>
  <conditionalFormatting sqref="C35:J35">
    <cfRule type="cellIs" dxfId="10" priority="4" operator="lessThan">
      <formula>60</formula>
    </cfRule>
  </conditionalFormatting>
  <conditionalFormatting sqref="C5:J35">
    <cfRule type="cellIs" dxfId="9" priority="3" operator="lessThan">
      <formula>60</formula>
    </cfRule>
  </conditionalFormatting>
  <conditionalFormatting sqref="C42:J44">
    <cfRule type="cellIs" dxfId="8" priority="2" operator="greaterThan">
      <formula>0</formula>
    </cfRule>
  </conditionalFormatting>
  <conditionalFormatting sqref="M5:M34">
    <cfRule type="cellIs" dxfId="7" priority="1" operator="lessThan">
      <formula>60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13" sqref="Q13"/>
    </sheetView>
  </sheetViews>
  <sheetFormatPr defaultColWidth="9" defaultRowHeight="17" x14ac:dyDescent="0.4"/>
  <cols>
    <col min="1" max="1" width="7" style="7" customWidth="1"/>
    <col min="2" max="2" width="9" style="7" customWidth="1"/>
    <col min="3" max="10" width="7.6328125" style="6" customWidth="1"/>
    <col min="11" max="11" width="7.6328125" style="7" customWidth="1"/>
    <col min="12" max="12" width="7.6328125" style="6" customWidth="1"/>
    <col min="13" max="13" width="9" style="7"/>
    <col min="14" max="14" width="9.453125" style="7" bestFit="1" customWidth="1"/>
    <col min="15" max="16384" width="9" style="6"/>
  </cols>
  <sheetData>
    <row r="1" spans="1:14" s="1" customFormat="1" ht="14.25" customHeight="1" x14ac:dyDescent="0.4">
      <c r="A1" s="42" t="str">
        <f>個資!F1&amp;"學年"</f>
        <v>109-1學年</v>
      </c>
      <c r="C1" s="109" t="str">
        <f>個資!C6&amp;"班  "&amp;個資!F4 &amp;個資!A4</f>
        <v>101班  迪士尼導師</v>
      </c>
      <c r="F1" s="2"/>
      <c r="H1" s="2"/>
      <c r="I1" s="83"/>
      <c r="K1" s="11"/>
      <c r="L1" s="2"/>
      <c r="M1" s="31"/>
      <c r="N1" s="118">
        <f ca="1">TODAY()</f>
        <v>44006</v>
      </c>
    </row>
    <row r="2" spans="1:14" s="1" customFormat="1" ht="16" customHeight="1" x14ac:dyDescent="0.4">
      <c r="B2" s="10" t="s">
        <v>73</v>
      </c>
      <c r="C2" s="30">
        <v>5</v>
      </c>
      <c r="D2" s="30">
        <v>3</v>
      </c>
      <c r="E2" s="30">
        <v>4</v>
      </c>
      <c r="F2" s="30">
        <v>3</v>
      </c>
      <c r="G2" s="30">
        <v>1</v>
      </c>
      <c r="H2" s="30">
        <v>1</v>
      </c>
      <c r="I2" s="30">
        <v>1</v>
      </c>
      <c r="J2" s="30">
        <v>1</v>
      </c>
      <c r="K2" s="31"/>
      <c r="L2" s="2"/>
      <c r="M2" s="31"/>
      <c r="N2" s="11"/>
    </row>
    <row r="3" spans="1:14" s="11" customFormat="1" ht="49.5" customHeight="1" x14ac:dyDescent="0.4">
      <c r="B3" s="10" t="s">
        <v>74</v>
      </c>
      <c r="C3" s="30" t="s">
        <v>75</v>
      </c>
      <c r="D3" s="30" t="s">
        <v>76</v>
      </c>
      <c r="E3" s="30" t="s">
        <v>77</v>
      </c>
      <c r="F3" s="30" t="s">
        <v>78</v>
      </c>
      <c r="G3" s="30" t="s">
        <v>79</v>
      </c>
      <c r="H3" s="30" t="s">
        <v>80</v>
      </c>
      <c r="I3" s="30" t="s">
        <v>81</v>
      </c>
      <c r="J3" s="30" t="s">
        <v>117</v>
      </c>
      <c r="K3" s="31"/>
      <c r="L3" s="31"/>
      <c r="M3" s="31"/>
    </row>
    <row r="4" spans="1:14" s="1" customFormat="1" ht="14.25" customHeight="1" x14ac:dyDescent="0.4">
      <c r="A4" s="19" t="s">
        <v>0</v>
      </c>
      <c r="B4" s="219" t="s">
        <v>139</v>
      </c>
      <c r="C4" s="25" t="s">
        <v>30</v>
      </c>
      <c r="D4" s="25" t="s">
        <v>31</v>
      </c>
      <c r="E4" s="25" t="s">
        <v>32</v>
      </c>
      <c r="F4" s="25" t="s">
        <v>33</v>
      </c>
      <c r="G4" s="25" t="s">
        <v>34</v>
      </c>
      <c r="H4" s="25" t="s">
        <v>35</v>
      </c>
      <c r="I4" s="25" t="s">
        <v>36</v>
      </c>
      <c r="J4" s="25" t="s">
        <v>37</v>
      </c>
      <c r="K4" s="26" t="s">
        <v>82</v>
      </c>
      <c r="L4" s="26" t="s">
        <v>83</v>
      </c>
      <c r="M4" s="5" t="s">
        <v>84</v>
      </c>
      <c r="N4" s="28" t="s">
        <v>85</v>
      </c>
    </row>
    <row r="5" spans="1:14" ht="20.149999999999999" customHeight="1" x14ac:dyDescent="0.4">
      <c r="A5" s="219">
        <v>1</v>
      </c>
      <c r="B5" s="5" t="str">
        <f>IFERROR(INDEX(個資!$E:$E,MATCH(A5,個資!$A:$A,0)),"")</f>
        <v>唐老鴨(男)</v>
      </c>
      <c r="C5" s="27">
        <v>100</v>
      </c>
      <c r="D5" s="27">
        <v>100</v>
      </c>
      <c r="E5" s="27">
        <v>100</v>
      </c>
      <c r="F5" s="27">
        <v>100</v>
      </c>
      <c r="G5" s="27">
        <v>100</v>
      </c>
      <c r="H5" s="27">
        <v>100</v>
      </c>
      <c r="I5" s="27">
        <v>100</v>
      </c>
      <c r="J5" s="27">
        <v>100</v>
      </c>
      <c r="K5" s="215">
        <f>IFERROR(AVERAGE(C5:J5),"")</f>
        <v>100</v>
      </c>
      <c r="L5" s="213">
        <f t="shared" ref="L5:L34" si="0">IFERROR(_xlfn.RANK.EQ(K5,$K$5:$K$34),"")</f>
        <v>1</v>
      </c>
      <c r="M5" s="29">
        <f>(C5*$C$2+D5*$D$2+E5*$E$2+F5*$F$2+G5*$G$2+H5*$H$2+I5*$I$2+J5*$J$2)/($C$2+$D$2+$E$2+$F$2+$G$2+$H$2+$I$2+$J$2)</f>
        <v>100</v>
      </c>
      <c r="N5" s="219">
        <f t="shared" ref="N5:N34" si="1">IFERROR(_xlfn.RANK.EQ(M5,$M$5:$M$34),"")</f>
        <v>1</v>
      </c>
    </row>
    <row r="6" spans="1:14" ht="20.149999999999999" customHeight="1" x14ac:dyDescent="0.4">
      <c r="A6" s="219">
        <v>2</v>
      </c>
      <c r="B6" s="5" t="str">
        <f>IFERROR(INDEX(個資!$E:$E,MATCH(A6,個資!$A:$A,0)),"")</f>
        <v>跳跳虎(男)</v>
      </c>
      <c r="C6" s="27"/>
      <c r="D6" s="27"/>
      <c r="E6" s="27"/>
      <c r="F6" s="27"/>
      <c r="G6" s="27"/>
      <c r="H6" s="27"/>
      <c r="I6" s="27"/>
      <c r="J6" s="27"/>
      <c r="K6" s="215" t="str">
        <f t="shared" ref="K6:K34" si="2">IFERROR(AVERAGE(C6:J6),"")</f>
        <v/>
      </c>
      <c r="L6" s="213" t="str">
        <f t="shared" si="0"/>
        <v/>
      </c>
      <c r="M6" s="29">
        <f t="shared" ref="M6:M34" si="3">(C6*$C$2+D6*$D$2+E6*$E$2+F6*$F$2+G6*$G$2+H6*$H$2+I6*$I$2+J6*$J$2)/($C$2+$D$2+$E$2+$F$2+$G$2+$H$2+$I$2+$J$2)</f>
        <v>0</v>
      </c>
      <c r="N6" s="219">
        <f t="shared" si="1"/>
        <v>4</v>
      </c>
    </row>
    <row r="7" spans="1:14" ht="20.149999999999999" customHeight="1" x14ac:dyDescent="0.4">
      <c r="A7" s="219">
        <v>3</v>
      </c>
      <c r="B7" s="5" t="str">
        <f>IFERROR(INDEX(個資!$E:$E,MATCH(A7,個資!$A:$A,0)),"")</f>
        <v>小熊維尼(男)</v>
      </c>
      <c r="C7" s="27">
        <v>50</v>
      </c>
      <c r="D7" s="27">
        <v>50</v>
      </c>
      <c r="E7" s="27">
        <v>50</v>
      </c>
      <c r="F7" s="27">
        <v>50</v>
      </c>
      <c r="G7" s="27">
        <v>50</v>
      </c>
      <c r="H7" s="27">
        <v>50</v>
      </c>
      <c r="I7" s="27">
        <v>50</v>
      </c>
      <c r="J7" s="27">
        <v>50</v>
      </c>
      <c r="K7" s="215">
        <f t="shared" si="2"/>
        <v>50</v>
      </c>
      <c r="L7" s="213">
        <f t="shared" si="0"/>
        <v>3</v>
      </c>
      <c r="M7" s="29">
        <f t="shared" si="3"/>
        <v>50</v>
      </c>
      <c r="N7" s="219">
        <f t="shared" si="1"/>
        <v>3</v>
      </c>
    </row>
    <row r="8" spans="1:14" ht="20.149999999999999" customHeight="1" x14ac:dyDescent="0.4">
      <c r="A8" s="219">
        <v>4</v>
      </c>
      <c r="B8" s="5" t="str">
        <f>IFERROR(INDEX(個資!$E:$E,MATCH(A8,個資!$A:$A,0)),"")</f>
        <v>米老鼠 (男)</v>
      </c>
      <c r="C8" s="27"/>
      <c r="D8" s="27"/>
      <c r="E8" s="27"/>
      <c r="F8" s="27"/>
      <c r="G8" s="27"/>
      <c r="H8" s="27"/>
      <c r="I8" s="27"/>
      <c r="J8" s="27"/>
      <c r="K8" s="215" t="str">
        <f t="shared" si="2"/>
        <v/>
      </c>
      <c r="L8" s="213" t="str">
        <f t="shared" si="0"/>
        <v/>
      </c>
      <c r="M8" s="29">
        <f t="shared" si="3"/>
        <v>0</v>
      </c>
      <c r="N8" s="219">
        <f t="shared" si="1"/>
        <v>4</v>
      </c>
    </row>
    <row r="9" spans="1:14" ht="20.149999999999999" customHeight="1" x14ac:dyDescent="0.4">
      <c r="A9" s="219">
        <v>5</v>
      </c>
      <c r="B9" s="5" t="str">
        <f>IFERROR(INDEX(個資!$E:$E,MATCH(A9,個資!$A:$A,0)),"")</f>
        <v>小豬(男)</v>
      </c>
      <c r="C9" s="27"/>
      <c r="D9" s="27"/>
      <c r="E9" s="27"/>
      <c r="F9" s="27"/>
      <c r="G9" s="27"/>
      <c r="H9" s="27"/>
      <c r="I9" s="27"/>
      <c r="J9" s="27"/>
      <c r="K9" s="215" t="str">
        <f t="shared" si="2"/>
        <v/>
      </c>
      <c r="L9" s="213" t="str">
        <f t="shared" si="0"/>
        <v/>
      </c>
      <c r="M9" s="29">
        <f t="shared" si="3"/>
        <v>0</v>
      </c>
      <c r="N9" s="219">
        <f t="shared" si="1"/>
        <v>4</v>
      </c>
    </row>
    <row r="10" spans="1:14" ht="20.149999999999999" customHeight="1" x14ac:dyDescent="0.4">
      <c r="A10" s="219">
        <v>6</v>
      </c>
      <c r="B10" s="5" t="str">
        <f>IFERROR(INDEX(個資!$E:$E,MATCH(A10,個資!$A:$A,0)),"")</f>
        <v>白雪公主(男)</v>
      </c>
      <c r="C10" s="27"/>
      <c r="D10" s="27"/>
      <c r="E10" s="27"/>
      <c r="F10" s="27"/>
      <c r="G10" s="27"/>
      <c r="H10" s="27"/>
      <c r="I10" s="27"/>
      <c r="J10" s="27"/>
      <c r="K10" s="215" t="str">
        <f t="shared" si="2"/>
        <v/>
      </c>
      <c r="L10" s="213" t="str">
        <f t="shared" si="0"/>
        <v/>
      </c>
      <c r="M10" s="29">
        <f t="shared" si="3"/>
        <v>0</v>
      </c>
      <c r="N10" s="219">
        <f t="shared" si="1"/>
        <v>4</v>
      </c>
    </row>
    <row r="11" spans="1:14" ht="20.149999999999999" customHeight="1" x14ac:dyDescent="0.4">
      <c r="A11" s="219">
        <v>7</v>
      </c>
      <c r="B11" s="5" t="str">
        <f>IFERROR(INDEX(個資!$E:$E,MATCH(A11,個資!$A:$A,0)),"")</f>
        <v>灰姑娘(男)</v>
      </c>
      <c r="C11" s="27"/>
      <c r="D11" s="27"/>
      <c r="E11" s="27"/>
      <c r="F11" s="27"/>
      <c r="G11" s="27"/>
      <c r="H11" s="27"/>
      <c r="I11" s="27"/>
      <c r="J11" s="27"/>
      <c r="K11" s="215" t="str">
        <f t="shared" si="2"/>
        <v/>
      </c>
      <c r="L11" s="213" t="str">
        <f t="shared" si="0"/>
        <v/>
      </c>
      <c r="M11" s="29">
        <f t="shared" si="3"/>
        <v>0</v>
      </c>
      <c r="N11" s="219">
        <f t="shared" si="1"/>
        <v>4</v>
      </c>
    </row>
    <row r="12" spans="1:14" ht="20.149999999999999" customHeight="1" x14ac:dyDescent="0.4">
      <c r="A12" s="219">
        <v>8</v>
      </c>
      <c r="B12" s="5" t="str">
        <f>IFERROR(INDEX(個資!$E:$E,MATCH(A12,個資!$A:$A,0)),"")</f>
        <v>皮諾丘(男)</v>
      </c>
      <c r="C12" s="27">
        <v>90</v>
      </c>
      <c r="D12" s="27">
        <v>90</v>
      </c>
      <c r="E12" s="27">
        <v>90</v>
      </c>
      <c r="F12" s="27">
        <v>90</v>
      </c>
      <c r="G12" s="27">
        <v>90</v>
      </c>
      <c r="H12" s="27">
        <v>90</v>
      </c>
      <c r="I12" s="27">
        <v>90</v>
      </c>
      <c r="J12" s="27">
        <v>90</v>
      </c>
      <c r="K12" s="215">
        <f t="shared" si="2"/>
        <v>90</v>
      </c>
      <c r="L12" s="213">
        <f t="shared" si="0"/>
        <v>2</v>
      </c>
      <c r="M12" s="29">
        <f t="shared" si="3"/>
        <v>90</v>
      </c>
      <c r="N12" s="219">
        <f t="shared" si="1"/>
        <v>2</v>
      </c>
    </row>
    <row r="13" spans="1:14" ht="20.149999999999999" customHeight="1" x14ac:dyDescent="0.4">
      <c r="A13" s="219">
        <v>9</v>
      </c>
      <c r="B13" s="5" t="str">
        <f>IFERROR(INDEX(個資!$E:$E,MATCH(A13,個資!$A:$A,0)),"")</f>
        <v>小鹿斑比(男)</v>
      </c>
      <c r="C13" s="27"/>
      <c r="D13" s="27"/>
      <c r="E13" s="27"/>
      <c r="F13" s="27"/>
      <c r="G13" s="27"/>
      <c r="H13" s="27"/>
      <c r="I13" s="27"/>
      <c r="J13" s="27"/>
      <c r="K13" s="215" t="str">
        <f t="shared" si="2"/>
        <v/>
      </c>
      <c r="L13" s="213" t="str">
        <f t="shared" si="0"/>
        <v/>
      </c>
      <c r="M13" s="29">
        <f t="shared" si="3"/>
        <v>0</v>
      </c>
      <c r="N13" s="219">
        <f t="shared" si="1"/>
        <v>4</v>
      </c>
    </row>
    <row r="14" spans="1:14" ht="20.149999999999999" customHeight="1" x14ac:dyDescent="0.4">
      <c r="A14" s="219">
        <v>10</v>
      </c>
      <c r="B14" s="5" t="str">
        <f>IFERROR(INDEX(個資!$E:$E,MATCH(A14,個資!$A:$A,0)),"")</f>
        <v>邦妮兔(男)</v>
      </c>
      <c r="C14" s="27"/>
      <c r="D14" s="27"/>
      <c r="E14" s="27"/>
      <c r="F14" s="27"/>
      <c r="G14" s="27"/>
      <c r="H14" s="27"/>
      <c r="I14" s="27"/>
      <c r="J14" s="27"/>
      <c r="K14" s="215" t="str">
        <f t="shared" si="2"/>
        <v/>
      </c>
      <c r="L14" s="213" t="str">
        <f t="shared" si="0"/>
        <v/>
      </c>
      <c r="M14" s="29">
        <f t="shared" si="3"/>
        <v>0</v>
      </c>
      <c r="N14" s="219">
        <f t="shared" si="1"/>
        <v>4</v>
      </c>
    </row>
    <row r="15" spans="1:14" ht="20.149999999999999" customHeight="1" x14ac:dyDescent="0.4">
      <c r="A15" s="219">
        <v>11</v>
      </c>
      <c r="B15" s="5" t="str">
        <f>IFERROR(INDEX(個資!$E:$E,MATCH(A15,個資!$A:$A,0)),"")</f>
        <v>史瑞克(男)</v>
      </c>
      <c r="C15" s="27"/>
      <c r="D15" s="27"/>
      <c r="E15" s="27"/>
      <c r="F15" s="27"/>
      <c r="G15" s="27"/>
      <c r="H15" s="27"/>
      <c r="I15" s="27"/>
      <c r="J15" s="27"/>
      <c r="K15" s="215" t="str">
        <f t="shared" si="2"/>
        <v/>
      </c>
      <c r="L15" s="213" t="str">
        <f t="shared" si="0"/>
        <v/>
      </c>
      <c r="M15" s="29">
        <f t="shared" si="3"/>
        <v>0</v>
      </c>
      <c r="N15" s="219">
        <f t="shared" si="1"/>
        <v>4</v>
      </c>
    </row>
    <row r="16" spans="1:14" ht="20.149999999999999" customHeight="1" x14ac:dyDescent="0.4">
      <c r="A16" s="219">
        <v>12</v>
      </c>
      <c r="B16" s="5" t="str">
        <f>IFERROR(INDEX(個資!$E:$E,MATCH(A16,個資!$A:$A,0)),"")</f>
        <v>巴斯光年(男)</v>
      </c>
      <c r="C16" s="27"/>
      <c r="D16" s="27"/>
      <c r="E16" s="27"/>
      <c r="F16" s="27"/>
      <c r="G16" s="27"/>
      <c r="H16" s="27"/>
      <c r="I16" s="27"/>
      <c r="J16" s="27"/>
      <c r="K16" s="215" t="str">
        <f t="shared" si="2"/>
        <v/>
      </c>
      <c r="L16" s="213" t="str">
        <f t="shared" si="0"/>
        <v/>
      </c>
      <c r="M16" s="29">
        <f t="shared" si="3"/>
        <v>0</v>
      </c>
      <c r="N16" s="219">
        <f t="shared" si="1"/>
        <v>4</v>
      </c>
    </row>
    <row r="17" spans="1:14" ht="20.149999999999999" customHeight="1" x14ac:dyDescent="0.4">
      <c r="A17" s="219">
        <v>13</v>
      </c>
      <c r="B17" s="5" t="str">
        <f>IFERROR(INDEX(個資!$E:$E,MATCH(A17,個資!$A:$A,0)),"")</f>
        <v>史迪奇(男)</v>
      </c>
      <c r="C17" s="27"/>
      <c r="D17" s="27"/>
      <c r="E17" s="27"/>
      <c r="F17" s="27"/>
      <c r="G17" s="27"/>
      <c r="H17" s="27"/>
      <c r="I17" s="27"/>
      <c r="J17" s="27"/>
      <c r="K17" s="215" t="str">
        <f t="shared" si="2"/>
        <v/>
      </c>
      <c r="L17" s="213" t="str">
        <f t="shared" si="0"/>
        <v/>
      </c>
      <c r="M17" s="29">
        <f t="shared" si="3"/>
        <v>0</v>
      </c>
      <c r="N17" s="219">
        <f t="shared" si="1"/>
        <v>4</v>
      </c>
    </row>
    <row r="18" spans="1:14" ht="20.149999999999999" customHeight="1" x14ac:dyDescent="0.4">
      <c r="A18" s="219">
        <v>14</v>
      </c>
      <c r="B18" s="5" t="str">
        <f>IFERROR(INDEX(個資!$E:$E,MATCH(A18,個資!$A:$A,0)),"")</f>
        <v>大眼仔(男)</v>
      </c>
      <c r="C18" s="27"/>
      <c r="D18" s="27"/>
      <c r="E18" s="27"/>
      <c r="F18" s="27"/>
      <c r="G18" s="27"/>
      <c r="H18" s="27"/>
      <c r="I18" s="27"/>
      <c r="J18" s="27"/>
      <c r="K18" s="215" t="str">
        <f t="shared" si="2"/>
        <v/>
      </c>
      <c r="L18" s="213" t="str">
        <f t="shared" si="0"/>
        <v/>
      </c>
      <c r="M18" s="29">
        <f t="shared" si="3"/>
        <v>0</v>
      </c>
      <c r="N18" s="219">
        <f t="shared" si="1"/>
        <v>4</v>
      </c>
    </row>
    <row r="19" spans="1:14" ht="20.149999999999999" customHeight="1" x14ac:dyDescent="0.4">
      <c r="A19" s="219">
        <v>15</v>
      </c>
      <c r="B19" s="5" t="str">
        <f>IFERROR(INDEX(個資!$E:$E,MATCH(A19,個資!$A:$A,0)),"")</f>
        <v>毛怪(女)</v>
      </c>
      <c r="C19" s="27"/>
      <c r="D19" s="27"/>
      <c r="E19" s="27"/>
      <c r="F19" s="27"/>
      <c r="G19" s="27"/>
      <c r="H19" s="27"/>
      <c r="I19" s="27"/>
      <c r="J19" s="27"/>
      <c r="K19" s="215" t="str">
        <f t="shared" si="2"/>
        <v/>
      </c>
      <c r="L19" s="213" t="str">
        <f t="shared" si="0"/>
        <v/>
      </c>
      <c r="M19" s="29">
        <f t="shared" si="3"/>
        <v>0</v>
      </c>
      <c r="N19" s="219">
        <f t="shared" si="1"/>
        <v>4</v>
      </c>
    </row>
    <row r="20" spans="1:14" ht="20.149999999999999" customHeight="1" x14ac:dyDescent="0.4">
      <c r="A20" s="219">
        <v>16</v>
      </c>
      <c r="B20" s="5" t="str">
        <f>IFERROR(INDEX(個資!$E:$E,MATCH(A20,個資!$A:$A,0)),"")</f>
        <v>尼莫(女)</v>
      </c>
      <c r="C20" s="27"/>
      <c r="D20" s="27"/>
      <c r="E20" s="27"/>
      <c r="F20" s="27"/>
      <c r="G20" s="27"/>
      <c r="H20" s="27"/>
      <c r="I20" s="27"/>
      <c r="J20" s="27"/>
      <c r="K20" s="215" t="str">
        <f t="shared" si="2"/>
        <v/>
      </c>
      <c r="L20" s="213" t="str">
        <f t="shared" si="0"/>
        <v/>
      </c>
      <c r="M20" s="29">
        <f t="shared" si="3"/>
        <v>0</v>
      </c>
      <c r="N20" s="219">
        <f t="shared" si="1"/>
        <v>4</v>
      </c>
    </row>
    <row r="21" spans="1:14" ht="20.149999999999999" customHeight="1" x14ac:dyDescent="0.4">
      <c r="A21" s="219">
        <v>17</v>
      </c>
      <c r="B21" s="5" t="str">
        <f>IFERROR(INDEX(個資!$E:$E,MATCH(A21,個資!$A:$A,0)),"")</f>
        <v>愛麗兒(女)</v>
      </c>
      <c r="C21" s="27"/>
      <c r="D21" s="27"/>
      <c r="E21" s="27"/>
      <c r="F21" s="27"/>
      <c r="G21" s="27"/>
      <c r="H21" s="27"/>
      <c r="I21" s="27"/>
      <c r="J21" s="27"/>
      <c r="K21" s="215" t="str">
        <f t="shared" si="2"/>
        <v/>
      </c>
      <c r="L21" s="213" t="str">
        <f t="shared" si="0"/>
        <v/>
      </c>
      <c r="M21" s="29">
        <f t="shared" si="3"/>
        <v>0</v>
      </c>
      <c r="N21" s="219">
        <f t="shared" si="1"/>
        <v>4</v>
      </c>
    </row>
    <row r="22" spans="1:14" ht="20.149999999999999" customHeight="1" x14ac:dyDescent="0.4">
      <c r="A22" s="219">
        <v>18</v>
      </c>
      <c r="B22" s="5" t="str">
        <f>IFERROR(INDEX(個資!$E:$E,MATCH(A22,個資!$A:$A,0)),"")</f>
        <v>小比目魚(女)</v>
      </c>
      <c r="C22" s="27"/>
      <c r="D22" s="27"/>
      <c r="E22" s="27"/>
      <c r="F22" s="27"/>
      <c r="G22" s="27"/>
      <c r="H22" s="27"/>
      <c r="I22" s="27"/>
      <c r="J22" s="27"/>
      <c r="K22" s="215" t="str">
        <f t="shared" si="2"/>
        <v/>
      </c>
      <c r="L22" s="213" t="str">
        <f t="shared" si="0"/>
        <v/>
      </c>
      <c r="M22" s="29">
        <f t="shared" si="3"/>
        <v>0</v>
      </c>
      <c r="N22" s="219">
        <f t="shared" si="1"/>
        <v>4</v>
      </c>
    </row>
    <row r="23" spans="1:14" ht="20.149999999999999" customHeight="1" x14ac:dyDescent="0.4">
      <c r="A23" s="219">
        <v>19</v>
      </c>
      <c r="B23" s="5" t="str">
        <f>IFERROR(INDEX(個資!$E:$E,MATCH(A23,個資!$A:$A,0)),"")</f>
        <v>高飛(女)</v>
      </c>
      <c r="C23" s="27"/>
      <c r="D23" s="27"/>
      <c r="E23" s="27"/>
      <c r="F23" s="27"/>
      <c r="G23" s="27"/>
      <c r="H23" s="27"/>
      <c r="I23" s="27"/>
      <c r="J23" s="27"/>
      <c r="K23" s="215" t="str">
        <f t="shared" si="2"/>
        <v/>
      </c>
      <c r="L23" s="213" t="str">
        <f t="shared" si="0"/>
        <v/>
      </c>
      <c r="M23" s="29">
        <f t="shared" si="3"/>
        <v>0</v>
      </c>
      <c r="N23" s="219">
        <f t="shared" si="1"/>
        <v>4</v>
      </c>
    </row>
    <row r="24" spans="1:14" ht="20.149999999999999" customHeight="1" x14ac:dyDescent="0.4">
      <c r="A24" s="219">
        <v>20</v>
      </c>
      <c r="B24" s="5" t="str">
        <f>IFERROR(INDEX(個資!$E:$E,MATCH(A24,個資!$A:$A,0)),"")</f>
        <v>布魯托(女)</v>
      </c>
      <c r="C24" s="27"/>
      <c r="D24" s="27"/>
      <c r="E24" s="27"/>
      <c r="F24" s="27"/>
      <c r="G24" s="27"/>
      <c r="H24" s="27"/>
      <c r="I24" s="27"/>
      <c r="J24" s="27"/>
      <c r="K24" s="215" t="str">
        <f t="shared" si="2"/>
        <v/>
      </c>
      <c r="L24" s="213" t="str">
        <f t="shared" si="0"/>
        <v/>
      </c>
      <c r="M24" s="29">
        <f t="shared" si="3"/>
        <v>0</v>
      </c>
      <c r="N24" s="219">
        <f t="shared" si="1"/>
        <v>4</v>
      </c>
    </row>
    <row r="25" spans="1:14" ht="20.149999999999999" customHeight="1" x14ac:dyDescent="0.4">
      <c r="A25" s="219">
        <v>21</v>
      </c>
      <c r="B25" s="5" t="str">
        <f>IFERROR(INDEX(個資!$E:$E,MATCH(A25,個資!$A:$A,0)),"")</f>
        <v>彭彭(女)</v>
      </c>
      <c r="C25" s="27"/>
      <c r="D25" s="27"/>
      <c r="E25" s="27"/>
      <c r="F25" s="27"/>
      <c r="G25" s="27"/>
      <c r="H25" s="27"/>
      <c r="I25" s="27"/>
      <c r="J25" s="27"/>
      <c r="K25" s="215" t="str">
        <f t="shared" si="2"/>
        <v/>
      </c>
      <c r="L25" s="213" t="str">
        <f t="shared" si="0"/>
        <v/>
      </c>
      <c r="M25" s="29">
        <f t="shared" si="3"/>
        <v>0</v>
      </c>
      <c r="N25" s="219">
        <f t="shared" si="1"/>
        <v>4</v>
      </c>
    </row>
    <row r="26" spans="1:14" ht="20.149999999999999" customHeight="1" x14ac:dyDescent="0.4">
      <c r="A26" s="219">
        <v>22</v>
      </c>
      <c r="B26" s="5" t="str">
        <f>IFERROR(INDEX(個資!$E:$E,MATCH(A26,個資!$A:$A,0)),"")</f>
        <v>丁滿(女)</v>
      </c>
      <c r="C26" s="27"/>
      <c r="D26" s="27"/>
      <c r="E26" s="27"/>
      <c r="F26" s="27"/>
      <c r="G26" s="27"/>
      <c r="H26" s="27"/>
      <c r="I26" s="27"/>
      <c r="J26" s="27"/>
      <c r="K26" s="215" t="str">
        <f t="shared" si="2"/>
        <v/>
      </c>
      <c r="L26" s="213" t="str">
        <f t="shared" si="0"/>
        <v/>
      </c>
      <c r="M26" s="29">
        <f t="shared" si="3"/>
        <v>0</v>
      </c>
      <c r="N26" s="219">
        <f t="shared" si="1"/>
        <v>4</v>
      </c>
    </row>
    <row r="27" spans="1:14" ht="20.149999999999999" customHeight="1" x14ac:dyDescent="0.4">
      <c r="A27" s="219">
        <v>23</v>
      </c>
      <c r="B27" s="5" t="str">
        <f>IFERROR(INDEX(個資!$E:$E,MATCH(A27,個資!$A:$A,0)),"")</f>
        <v>辛巴(女)</v>
      </c>
      <c r="C27" s="27"/>
      <c r="D27" s="27"/>
      <c r="E27" s="27"/>
      <c r="F27" s="27"/>
      <c r="G27" s="27"/>
      <c r="H27" s="27"/>
      <c r="I27" s="27"/>
      <c r="J27" s="27"/>
      <c r="K27" s="215" t="str">
        <f t="shared" si="2"/>
        <v/>
      </c>
      <c r="L27" s="213" t="str">
        <f t="shared" si="0"/>
        <v/>
      </c>
      <c r="M27" s="29">
        <f t="shared" si="3"/>
        <v>0</v>
      </c>
      <c r="N27" s="219">
        <f t="shared" si="1"/>
        <v>4</v>
      </c>
    </row>
    <row r="28" spans="1:14" ht="20.149999999999999" customHeight="1" x14ac:dyDescent="0.4">
      <c r="A28" s="219">
        <v>24</v>
      </c>
      <c r="B28" s="5" t="str">
        <f>IFERROR(INDEX(個資!$E:$E,MATCH(A28,個資!$A:$A,0)),"")</f>
        <v>艾莉絲(女)</v>
      </c>
      <c r="C28" s="27"/>
      <c r="D28" s="27"/>
      <c r="E28" s="27"/>
      <c r="F28" s="27"/>
      <c r="G28" s="27"/>
      <c r="H28" s="27"/>
      <c r="I28" s="27"/>
      <c r="J28" s="27"/>
      <c r="K28" s="215" t="str">
        <f t="shared" si="2"/>
        <v/>
      </c>
      <c r="L28" s="213" t="str">
        <f t="shared" si="0"/>
        <v/>
      </c>
      <c r="M28" s="29">
        <f t="shared" si="3"/>
        <v>0</v>
      </c>
      <c r="N28" s="219">
        <f t="shared" si="1"/>
        <v>4</v>
      </c>
    </row>
    <row r="29" spans="1:14" ht="20.149999999999999" customHeight="1" x14ac:dyDescent="0.4">
      <c r="A29" s="219">
        <v>25</v>
      </c>
      <c r="B29" s="5" t="str">
        <f>IFERROR(INDEX(個資!$E:$E,MATCH(A29,個資!$A:$A,0)),"")</f>
        <v>泰山(女)</v>
      </c>
      <c r="C29" s="27"/>
      <c r="D29" s="27"/>
      <c r="E29" s="27"/>
      <c r="F29" s="27"/>
      <c r="G29" s="27"/>
      <c r="H29" s="27"/>
      <c r="I29" s="27"/>
      <c r="J29" s="27"/>
      <c r="K29" s="215" t="str">
        <f t="shared" si="2"/>
        <v/>
      </c>
      <c r="L29" s="213" t="str">
        <f t="shared" si="0"/>
        <v/>
      </c>
      <c r="M29" s="29">
        <f t="shared" si="3"/>
        <v>0</v>
      </c>
      <c r="N29" s="219">
        <f t="shared" si="1"/>
        <v>4</v>
      </c>
    </row>
    <row r="30" spans="1:14" ht="20.149999999999999" customHeight="1" x14ac:dyDescent="0.4">
      <c r="A30" s="219">
        <v>26</v>
      </c>
      <c r="B30" s="5" t="str">
        <f>IFERROR(INDEX(個資!$E:$E,MATCH(A30,個資!$A:$A,0)),"")</f>
        <v>小飛象(女)</v>
      </c>
      <c r="C30" s="27"/>
      <c r="D30" s="27"/>
      <c r="E30" s="27"/>
      <c r="F30" s="27"/>
      <c r="G30" s="27"/>
      <c r="H30" s="27"/>
      <c r="I30" s="27"/>
      <c r="J30" s="27"/>
      <c r="K30" s="215" t="str">
        <f t="shared" si="2"/>
        <v/>
      </c>
      <c r="L30" s="213" t="str">
        <f t="shared" si="0"/>
        <v/>
      </c>
      <c r="M30" s="29">
        <f t="shared" si="3"/>
        <v>0</v>
      </c>
      <c r="N30" s="219">
        <f t="shared" si="1"/>
        <v>4</v>
      </c>
    </row>
    <row r="31" spans="1:14" ht="20.149999999999999" customHeight="1" x14ac:dyDescent="0.4">
      <c r="A31" s="219">
        <v>27</v>
      </c>
      <c r="B31" s="5" t="str">
        <f>IFERROR(INDEX(個資!$E:$E,MATCH(A31,個資!$A:$A,0)),"")</f>
        <v>小飛俠(女)</v>
      </c>
      <c r="C31" s="27"/>
      <c r="D31" s="27"/>
      <c r="E31" s="27"/>
      <c r="F31" s="27"/>
      <c r="G31" s="27"/>
      <c r="H31" s="27"/>
      <c r="I31" s="27"/>
      <c r="J31" s="27"/>
      <c r="K31" s="215" t="str">
        <f t="shared" si="2"/>
        <v/>
      </c>
      <c r="L31" s="213" t="str">
        <f t="shared" si="0"/>
        <v/>
      </c>
      <c r="M31" s="29">
        <f t="shared" si="3"/>
        <v>0</v>
      </c>
      <c r="N31" s="219">
        <f t="shared" si="1"/>
        <v>4</v>
      </c>
    </row>
    <row r="32" spans="1:14" ht="20.149999999999999" customHeight="1" x14ac:dyDescent="0.4">
      <c r="A32" s="219">
        <v>28</v>
      </c>
      <c r="B32" s="5" t="str">
        <f>IFERROR(INDEX(個資!$E:$E,MATCH(A32,個資!$A:$A,0)),"")</f>
        <v>茉莉(女)</v>
      </c>
      <c r="C32" s="27"/>
      <c r="D32" s="27"/>
      <c r="E32" s="27"/>
      <c r="F32" s="27"/>
      <c r="G32" s="27"/>
      <c r="H32" s="27"/>
      <c r="I32" s="27"/>
      <c r="J32" s="27"/>
      <c r="K32" s="215" t="str">
        <f t="shared" si="2"/>
        <v/>
      </c>
      <c r="L32" s="213" t="str">
        <f t="shared" si="0"/>
        <v/>
      </c>
      <c r="M32" s="29">
        <f t="shared" si="3"/>
        <v>0</v>
      </c>
      <c r="N32" s="219">
        <f t="shared" si="1"/>
        <v>4</v>
      </c>
    </row>
    <row r="33" spans="1:14" ht="20.149999999999999" customHeight="1" x14ac:dyDescent="0.4">
      <c r="A33" s="219">
        <v>29</v>
      </c>
      <c r="B33" s="5" t="str">
        <f>IFERROR(INDEX(個資!$E:$E,MATCH(A33,個資!$A:$A,0)),"")</f>
        <v>阿布(女)</v>
      </c>
      <c r="C33" s="27"/>
      <c r="D33" s="27"/>
      <c r="E33" s="27"/>
      <c r="F33" s="27"/>
      <c r="G33" s="27"/>
      <c r="H33" s="27"/>
      <c r="I33" s="27"/>
      <c r="J33" s="27"/>
      <c r="K33" s="215" t="str">
        <f t="shared" si="2"/>
        <v/>
      </c>
      <c r="L33" s="213" t="str">
        <f t="shared" si="0"/>
        <v/>
      </c>
      <c r="M33" s="29">
        <f t="shared" si="3"/>
        <v>0</v>
      </c>
      <c r="N33" s="219">
        <f t="shared" si="1"/>
        <v>4</v>
      </c>
    </row>
    <row r="34" spans="1:14" ht="20.149999999999999" customHeight="1" x14ac:dyDescent="0.4">
      <c r="A34" s="219">
        <v>30</v>
      </c>
      <c r="B34" s="5" t="str">
        <f>IFERROR(INDEX(個資!$E:$E,MATCH(A34,個資!$A:$A,0)),"")</f>
        <v>阿拉丁(女)</v>
      </c>
      <c r="C34" s="27"/>
      <c r="D34" s="27"/>
      <c r="E34" s="27"/>
      <c r="F34" s="27"/>
      <c r="G34" s="27"/>
      <c r="H34" s="27"/>
      <c r="I34" s="27"/>
      <c r="J34" s="27"/>
      <c r="K34" s="215" t="str">
        <f t="shared" si="2"/>
        <v/>
      </c>
      <c r="L34" s="213" t="str">
        <f t="shared" si="0"/>
        <v/>
      </c>
      <c r="M34" s="29">
        <f t="shared" si="3"/>
        <v>0</v>
      </c>
      <c r="N34" s="219">
        <f t="shared" si="1"/>
        <v>4</v>
      </c>
    </row>
    <row r="35" spans="1:14" ht="19" customHeight="1" x14ac:dyDescent="0.4">
      <c r="B35" s="219" t="s">
        <v>62</v>
      </c>
      <c r="C35" s="214">
        <f t="shared" ref="C35:J35" si="4">IFERROR(AVERAGE(C5:C34),"")</f>
        <v>80</v>
      </c>
      <c r="D35" s="214">
        <f t="shared" si="4"/>
        <v>80</v>
      </c>
      <c r="E35" s="214">
        <f t="shared" si="4"/>
        <v>80</v>
      </c>
      <c r="F35" s="214">
        <f t="shared" si="4"/>
        <v>80</v>
      </c>
      <c r="G35" s="214">
        <f t="shared" si="4"/>
        <v>80</v>
      </c>
      <c r="H35" s="214">
        <f t="shared" si="4"/>
        <v>80</v>
      </c>
      <c r="I35" s="214">
        <f t="shared" si="4"/>
        <v>80</v>
      </c>
      <c r="J35" s="214">
        <f t="shared" si="4"/>
        <v>80</v>
      </c>
      <c r="M35" s="6"/>
      <c r="N35" s="6"/>
    </row>
    <row r="36" spans="1:14" ht="19" customHeight="1" x14ac:dyDescent="0.4">
      <c r="B36" s="19" t="s">
        <v>74</v>
      </c>
      <c r="C36" s="5" t="str">
        <f t="shared" ref="C36:J36" si="5">C3</f>
        <v>國文</v>
      </c>
      <c r="D36" s="5" t="str">
        <f t="shared" si="5"/>
        <v>英文</v>
      </c>
      <c r="E36" s="5" t="str">
        <f t="shared" si="5"/>
        <v>數學</v>
      </c>
      <c r="F36" s="5" t="str">
        <f t="shared" si="5"/>
        <v>自然</v>
      </c>
      <c r="G36" s="5" t="str">
        <f t="shared" si="5"/>
        <v>地理</v>
      </c>
      <c r="H36" s="5" t="str">
        <f t="shared" si="5"/>
        <v>歷史</v>
      </c>
      <c r="I36" s="5" t="str">
        <f t="shared" si="5"/>
        <v>公民</v>
      </c>
      <c r="J36" s="5" t="str">
        <f t="shared" si="5"/>
        <v>健教</v>
      </c>
    </row>
    <row r="37" spans="1:14" x14ac:dyDescent="0.4">
      <c r="B37" s="219" t="s">
        <v>63</v>
      </c>
      <c r="C37" s="219" t="s">
        <v>70</v>
      </c>
      <c r="D37" s="219" t="s">
        <v>70</v>
      </c>
      <c r="E37" s="219" t="s">
        <v>70</v>
      </c>
      <c r="F37" s="219" t="s">
        <v>70</v>
      </c>
      <c r="G37" s="219" t="s">
        <v>70</v>
      </c>
      <c r="H37" s="219" t="s">
        <v>70</v>
      </c>
      <c r="I37" s="219" t="s">
        <v>70</v>
      </c>
      <c r="J37" s="219" t="s">
        <v>70</v>
      </c>
    </row>
    <row r="38" spans="1:14" x14ac:dyDescent="0.4">
      <c r="B38" s="219">
        <v>100</v>
      </c>
      <c r="C38" s="219">
        <f t="shared" ref="C38:J38" si="6">COUNTIFS(C5:C34,100)</f>
        <v>1</v>
      </c>
      <c r="D38" s="219">
        <f t="shared" si="6"/>
        <v>1</v>
      </c>
      <c r="E38" s="219">
        <f t="shared" si="6"/>
        <v>1</v>
      </c>
      <c r="F38" s="219">
        <f t="shared" si="6"/>
        <v>1</v>
      </c>
      <c r="G38" s="219">
        <f t="shared" si="6"/>
        <v>1</v>
      </c>
      <c r="H38" s="219">
        <f t="shared" si="6"/>
        <v>1</v>
      </c>
      <c r="I38" s="219">
        <f t="shared" si="6"/>
        <v>1</v>
      </c>
      <c r="J38" s="219">
        <f t="shared" si="6"/>
        <v>1</v>
      </c>
    </row>
    <row r="39" spans="1:14" x14ac:dyDescent="0.4">
      <c r="B39" s="219" t="s">
        <v>64</v>
      </c>
      <c r="C39" s="219">
        <f t="shared" ref="C39:J39" si="7">COUNTIFS(C5:C34,"&gt;="&amp;90)-C38</f>
        <v>1</v>
      </c>
      <c r="D39" s="219">
        <f t="shared" si="7"/>
        <v>1</v>
      </c>
      <c r="E39" s="219">
        <f t="shared" si="7"/>
        <v>1</v>
      </c>
      <c r="F39" s="219">
        <f t="shared" si="7"/>
        <v>1</v>
      </c>
      <c r="G39" s="219">
        <f t="shared" si="7"/>
        <v>1</v>
      </c>
      <c r="H39" s="219">
        <f t="shared" si="7"/>
        <v>1</v>
      </c>
      <c r="I39" s="219">
        <f t="shared" si="7"/>
        <v>1</v>
      </c>
      <c r="J39" s="219">
        <f t="shared" si="7"/>
        <v>1</v>
      </c>
    </row>
    <row r="40" spans="1:14" x14ac:dyDescent="0.4">
      <c r="B40" s="219" t="s">
        <v>65</v>
      </c>
      <c r="C40" s="219">
        <f t="shared" ref="C40:J40" si="8">COUNTIFS(C5:C34,"&gt;="&amp;80)-C39-C38</f>
        <v>0</v>
      </c>
      <c r="D40" s="219">
        <f t="shared" si="8"/>
        <v>0</v>
      </c>
      <c r="E40" s="219">
        <f t="shared" si="8"/>
        <v>0</v>
      </c>
      <c r="F40" s="219">
        <f t="shared" si="8"/>
        <v>0</v>
      </c>
      <c r="G40" s="219">
        <f t="shared" si="8"/>
        <v>0</v>
      </c>
      <c r="H40" s="219">
        <f t="shared" si="8"/>
        <v>0</v>
      </c>
      <c r="I40" s="219">
        <f t="shared" si="8"/>
        <v>0</v>
      </c>
      <c r="J40" s="219">
        <f t="shared" si="8"/>
        <v>0</v>
      </c>
    </row>
    <row r="41" spans="1:14" x14ac:dyDescent="0.4">
      <c r="B41" s="219" t="s">
        <v>66</v>
      </c>
      <c r="C41" s="219">
        <f t="shared" ref="C41:J41" si="9">COUNTIFS(C5:C34,"&gt;="&amp;70)-C40-C39-C38</f>
        <v>0</v>
      </c>
      <c r="D41" s="219">
        <f t="shared" si="9"/>
        <v>0</v>
      </c>
      <c r="E41" s="219">
        <f t="shared" si="9"/>
        <v>0</v>
      </c>
      <c r="F41" s="219">
        <f t="shared" si="9"/>
        <v>0</v>
      </c>
      <c r="G41" s="219">
        <f t="shared" si="9"/>
        <v>0</v>
      </c>
      <c r="H41" s="219">
        <f t="shared" si="9"/>
        <v>0</v>
      </c>
      <c r="I41" s="219">
        <f t="shared" si="9"/>
        <v>0</v>
      </c>
      <c r="J41" s="219">
        <f t="shared" si="9"/>
        <v>0</v>
      </c>
    </row>
    <row r="42" spans="1:14" x14ac:dyDescent="0.4">
      <c r="B42" s="219" t="s">
        <v>67</v>
      </c>
      <c r="C42" s="219">
        <f t="shared" ref="C42:J42" si="10">COUNTIFS(C5:C34,"&gt;="&amp;60)-C41-C40-C39-C38</f>
        <v>0</v>
      </c>
      <c r="D42" s="219">
        <f t="shared" si="10"/>
        <v>0</v>
      </c>
      <c r="E42" s="219">
        <f t="shared" si="10"/>
        <v>0</v>
      </c>
      <c r="F42" s="219">
        <f t="shared" si="10"/>
        <v>0</v>
      </c>
      <c r="G42" s="219">
        <f t="shared" si="10"/>
        <v>0</v>
      </c>
      <c r="H42" s="219">
        <f t="shared" si="10"/>
        <v>0</v>
      </c>
      <c r="I42" s="219">
        <f t="shared" si="10"/>
        <v>0</v>
      </c>
      <c r="J42" s="219">
        <f t="shared" si="10"/>
        <v>0</v>
      </c>
    </row>
    <row r="43" spans="1:14" x14ac:dyDescent="0.4">
      <c r="B43" s="219" t="s">
        <v>68</v>
      </c>
      <c r="C43" s="219">
        <f t="shared" ref="C43:J43" si="11">COUNTIFS(C5:C34,"&gt;="&amp;50)-C42-C41-C40-C39-C38</f>
        <v>1</v>
      </c>
      <c r="D43" s="219">
        <f t="shared" si="11"/>
        <v>1</v>
      </c>
      <c r="E43" s="219">
        <f t="shared" si="11"/>
        <v>1</v>
      </c>
      <c r="F43" s="219">
        <f t="shared" si="11"/>
        <v>1</v>
      </c>
      <c r="G43" s="219">
        <f t="shared" si="11"/>
        <v>1</v>
      </c>
      <c r="H43" s="219">
        <f t="shared" si="11"/>
        <v>1</v>
      </c>
      <c r="I43" s="219">
        <f t="shared" si="11"/>
        <v>1</v>
      </c>
      <c r="J43" s="219">
        <f t="shared" si="11"/>
        <v>1</v>
      </c>
    </row>
    <row r="44" spans="1:14" x14ac:dyDescent="0.4">
      <c r="B44" s="219" t="s">
        <v>69</v>
      </c>
      <c r="C44" s="219">
        <f t="shared" ref="C44:J44" si="12">COUNTIFS(C5:C34,"&lt;"&amp;50)</f>
        <v>0</v>
      </c>
      <c r="D44" s="219">
        <f t="shared" si="12"/>
        <v>0</v>
      </c>
      <c r="E44" s="219">
        <f t="shared" si="12"/>
        <v>0</v>
      </c>
      <c r="F44" s="219">
        <f t="shared" si="12"/>
        <v>0</v>
      </c>
      <c r="G44" s="219">
        <f t="shared" si="12"/>
        <v>0</v>
      </c>
      <c r="H44" s="219">
        <f t="shared" si="12"/>
        <v>0</v>
      </c>
      <c r="I44" s="219">
        <f t="shared" si="12"/>
        <v>0</v>
      </c>
      <c r="J44" s="219">
        <f t="shared" si="12"/>
        <v>0</v>
      </c>
    </row>
    <row r="45" spans="1:14" x14ac:dyDescent="0.4">
      <c r="B45" s="219" t="s">
        <v>571</v>
      </c>
      <c r="C45" s="219">
        <f>SUM(C38:C44)</f>
        <v>3</v>
      </c>
      <c r="D45" s="219">
        <f t="shared" ref="D45:J45" si="13">SUM(D38:D44)</f>
        <v>3</v>
      </c>
      <c r="E45" s="219">
        <f t="shared" si="13"/>
        <v>3</v>
      </c>
      <c r="F45" s="219">
        <f t="shared" si="13"/>
        <v>3</v>
      </c>
      <c r="G45" s="219">
        <f t="shared" si="13"/>
        <v>3</v>
      </c>
      <c r="H45" s="219">
        <f t="shared" si="13"/>
        <v>3</v>
      </c>
      <c r="I45" s="219">
        <f t="shared" si="13"/>
        <v>3</v>
      </c>
      <c r="J45" s="219">
        <f t="shared" si="13"/>
        <v>3</v>
      </c>
    </row>
  </sheetData>
  <sheetProtection algorithmName="SHA-512" hashValue="FEUrEIa2OqNjBCFlJY703n9OViidzyoZcGUwZ49fwrbjmD1yHzWyaTI+olgbcnoA1UDRKrY4stAA3ivCbkY/Hg==" saltValue="O7tlsQIPyFDEzUzR/Vu/2Q==" spinCount="100000" sheet="1" objects="1" scenarios="1"/>
  <phoneticPr fontId="1" type="noConversion"/>
  <conditionalFormatting sqref="C35:J35">
    <cfRule type="cellIs" dxfId="6" priority="4" operator="lessThan">
      <formula>60</formula>
    </cfRule>
  </conditionalFormatting>
  <conditionalFormatting sqref="C5:J35">
    <cfRule type="cellIs" dxfId="5" priority="3" operator="lessThan">
      <formula>60</formula>
    </cfRule>
  </conditionalFormatting>
  <conditionalFormatting sqref="C42:J44">
    <cfRule type="cellIs" dxfId="4" priority="2" operator="greaterThan">
      <formula>0</formula>
    </cfRule>
  </conditionalFormatting>
  <conditionalFormatting sqref="M5:M34">
    <cfRule type="cellIs" dxfId="3" priority="1" operator="lessThan">
      <formula>60</formula>
    </cfRule>
  </conditionalFormatting>
  <pageMargins left="0.39370078740157483" right="0.39370078740157483" top="0.39370078740157483" bottom="0.39370078740157483" header="0" footer="0"/>
  <pageSetup paperSize="9" scale="8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22"/>
  <sheetViews>
    <sheetView view="pageLayout" zoomScaleNormal="100" workbookViewId="0">
      <selection activeCell="I3" sqref="I3"/>
    </sheetView>
  </sheetViews>
  <sheetFormatPr defaultColWidth="9" defaultRowHeight="17" x14ac:dyDescent="0.4"/>
  <cols>
    <col min="1" max="1" width="5.1796875" style="85" customWidth="1"/>
    <col min="2" max="2" width="6.26953125" style="85" customWidth="1"/>
    <col min="3" max="3" width="5.81640625" style="85" customWidth="1"/>
    <col min="4" max="4" width="10.90625" style="85" customWidth="1"/>
    <col min="5" max="5" width="13.26953125" style="85" customWidth="1"/>
    <col min="6" max="6" width="29.7265625" style="85" customWidth="1"/>
    <col min="7" max="8" width="7.453125" style="85" customWidth="1"/>
    <col min="9" max="9" width="12" style="85" customWidth="1"/>
    <col min="10" max="16384" width="9" style="85"/>
  </cols>
  <sheetData>
    <row r="1" spans="1:9" ht="20" thickBot="1" x14ac:dyDescent="0.45">
      <c r="A1" s="42" t="str">
        <f>個資!F1&amp;"學年"</f>
        <v>109-1學年</v>
      </c>
      <c r="B1" s="42"/>
      <c r="C1" s="84"/>
      <c r="F1" s="75" t="str">
        <f>個資!C6&amp;"班  "&amp;個資!F4 &amp;個資!A4</f>
        <v>101班  迪士尼導師</v>
      </c>
    </row>
    <row r="2" spans="1:9" ht="39.5" thickBot="1" x14ac:dyDescent="0.45">
      <c r="A2" s="90" t="s">
        <v>149</v>
      </c>
      <c r="B2" s="125" t="s">
        <v>86</v>
      </c>
      <c r="C2" s="94" t="s">
        <v>0</v>
      </c>
      <c r="D2" s="92" t="s">
        <v>150</v>
      </c>
      <c r="E2" s="92" t="s">
        <v>151</v>
      </c>
      <c r="F2" s="91" t="s">
        <v>245</v>
      </c>
      <c r="G2" s="93" t="s">
        <v>152</v>
      </c>
      <c r="H2" s="93" t="s">
        <v>215</v>
      </c>
      <c r="I2" s="251" t="s">
        <v>193</v>
      </c>
    </row>
    <row r="3" spans="1:9" ht="28.4" customHeight="1" x14ac:dyDescent="0.4">
      <c r="A3" s="86">
        <v>1</v>
      </c>
      <c r="B3" s="86" t="str">
        <f>個資!C6</f>
        <v>101</v>
      </c>
      <c r="C3" s="126">
        <v>1</v>
      </c>
      <c r="D3" s="130">
        <f>IFERROR(INDEX(個資!$F:$F,MATCH(C3,個資!$A:$A,0)),"")</f>
        <v>1080101</v>
      </c>
      <c r="E3" s="130" t="str">
        <f>IFERROR(INDEX(個資!$G:$G,MATCH(C3,個資!$A:$A,0)),"")</f>
        <v>唐老鴨</v>
      </c>
      <c r="F3" s="132" t="s">
        <v>246</v>
      </c>
      <c r="G3" s="88" t="s">
        <v>216</v>
      </c>
      <c r="H3" s="88">
        <v>2</v>
      </c>
      <c r="I3" s="88"/>
    </row>
    <row r="4" spans="1:9" ht="28.4" customHeight="1" x14ac:dyDescent="0.4">
      <c r="A4" s="87">
        <v>2</v>
      </c>
      <c r="B4" s="86" t="str">
        <f>個資!C7</f>
        <v>101</v>
      </c>
      <c r="C4" s="127">
        <v>2</v>
      </c>
      <c r="D4" s="130">
        <f>IFERROR(INDEX(個資!$F:$F,MATCH(C4,個資!$A:$A,0)),"")</f>
        <v>1080102</v>
      </c>
      <c r="E4" s="130" t="str">
        <f>IFERROR(INDEX(個資!$G:$G,MATCH(C4,個資!$A:$A,0)),"")</f>
        <v>跳跳虎</v>
      </c>
      <c r="F4" s="132" t="s">
        <v>246</v>
      </c>
      <c r="G4" s="88" t="s">
        <v>216</v>
      </c>
      <c r="H4" s="89">
        <v>2</v>
      </c>
      <c r="I4" s="89"/>
    </row>
    <row r="5" spans="1:9" ht="28.4" customHeight="1" x14ac:dyDescent="0.4">
      <c r="A5" s="87">
        <v>3</v>
      </c>
      <c r="B5" s="86" t="str">
        <f>個資!C8</f>
        <v>101</v>
      </c>
      <c r="C5" s="127">
        <v>3</v>
      </c>
      <c r="D5" s="130">
        <f>IFERROR(INDEX(個資!$F:$F,MATCH(C5,個資!$A:$A,0)),"")</f>
        <v>1080103</v>
      </c>
      <c r="E5" s="130" t="str">
        <f>IFERROR(INDEX(個資!$G:$G,MATCH(C5,個資!$A:$A,0)),"")</f>
        <v>小熊維尼</v>
      </c>
      <c r="F5" s="132" t="s">
        <v>246</v>
      </c>
      <c r="G5" s="88" t="s">
        <v>216</v>
      </c>
      <c r="H5" s="89">
        <v>2</v>
      </c>
      <c r="I5" s="89"/>
    </row>
    <row r="6" spans="1:9" ht="28.4" customHeight="1" x14ac:dyDescent="0.4">
      <c r="A6" s="87">
        <v>4</v>
      </c>
      <c r="B6" s="86" t="str">
        <f>個資!C9</f>
        <v>101</v>
      </c>
      <c r="C6" s="127">
        <v>4</v>
      </c>
      <c r="D6" s="130">
        <f>IFERROR(INDEX(個資!$F:$F,MATCH(C6,個資!$A:$A,0)),"")</f>
        <v>1080104</v>
      </c>
      <c r="E6" s="130" t="str">
        <f>IFERROR(INDEX(個資!$G:$G,MATCH(C6,個資!$A:$A,0)),"")</f>
        <v xml:space="preserve">米老鼠 </v>
      </c>
      <c r="F6" s="132" t="s">
        <v>246</v>
      </c>
      <c r="G6" s="88" t="s">
        <v>216</v>
      </c>
      <c r="H6" s="89">
        <v>2</v>
      </c>
      <c r="I6" s="89"/>
    </row>
    <row r="7" spans="1:9" ht="28.4" customHeight="1" x14ac:dyDescent="0.4">
      <c r="A7" s="87">
        <v>5</v>
      </c>
      <c r="B7" s="86" t="str">
        <f>個資!C10</f>
        <v>101</v>
      </c>
      <c r="C7" s="127">
        <v>5</v>
      </c>
      <c r="D7" s="130">
        <f>IFERROR(INDEX(個資!$F:$F,MATCH(C7,個資!$A:$A,0)),"")</f>
        <v>1080105</v>
      </c>
      <c r="E7" s="130" t="str">
        <f>IFERROR(INDEX(個資!$G:$G,MATCH(C7,個資!$A:$A,0)),"")</f>
        <v>小豬</v>
      </c>
      <c r="F7" s="132" t="s">
        <v>246</v>
      </c>
      <c r="G7" s="88" t="s">
        <v>216</v>
      </c>
      <c r="H7" s="89">
        <v>1</v>
      </c>
      <c r="I7" s="89"/>
    </row>
    <row r="8" spans="1:9" ht="28.4" customHeight="1" x14ac:dyDescent="0.4">
      <c r="A8" s="87">
        <v>6</v>
      </c>
      <c r="B8" s="86" t="str">
        <f>個資!C11</f>
        <v>101</v>
      </c>
      <c r="C8" s="127">
        <v>6</v>
      </c>
      <c r="D8" s="130">
        <f>IFERROR(INDEX(個資!$F:$F,MATCH(C8,個資!$A:$A,0)),"")</f>
        <v>1080106</v>
      </c>
      <c r="E8" s="130" t="str">
        <f>IFERROR(INDEX(個資!$G:$G,MATCH(C8,個資!$A:$A,0)),"")</f>
        <v>白雪公主</v>
      </c>
      <c r="F8" s="132" t="s">
        <v>246</v>
      </c>
      <c r="G8" s="88" t="s">
        <v>216</v>
      </c>
      <c r="H8" s="89">
        <v>1</v>
      </c>
      <c r="I8" s="89"/>
    </row>
    <row r="9" spans="1:9" ht="28.4" customHeight="1" x14ac:dyDescent="0.4">
      <c r="A9" s="87">
        <v>7</v>
      </c>
      <c r="B9" s="86" t="str">
        <f>個資!C12</f>
        <v>101</v>
      </c>
      <c r="C9" s="127">
        <v>7</v>
      </c>
      <c r="D9" s="130">
        <f>IFERROR(INDEX(個資!$F:$F,MATCH(C9,個資!$A:$A,0)),"")</f>
        <v>1080107</v>
      </c>
      <c r="E9" s="130" t="str">
        <f>IFERROR(INDEX(個資!$G:$G,MATCH(C9,個資!$A:$A,0)),"")</f>
        <v>灰姑娘</v>
      </c>
      <c r="F9" s="132" t="s">
        <v>246</v>
      </c>
      <c r="G9" s="88" t="s">
        <v>216</v>
      </c>
      <c r="H9" s="89">
        <v>1</v>
      </c>
      <c r="I9" s="89"/>
    </row>
    <row r="10" spans="1:9" ht="28.4" customHeight="1" x14ac:dyDescent="0.4">
      <c r="A10" s="87">
        <v>8</v>
      </c>
      <c r="B10" s="86" t="str">
        <f>個資!C13</f>
        <v>101</v>
      </c>
      <c r="C10" s="127">
        <v>8</v>
      </c>
      <c r="D10" s="130">
        <f>IFERROR(INDEX(個資!$F:$F,MATCH(C10,個資!$A:$A,0)),"")</f>
        <v>1080108</v>
      </c>
      <c r="E10" s="130" t="str">
        <f>IFERROR(INDEX(個資!$G:$G,MATCH(C10,個資!$A:$A,0)),"")</f>
        <v>皮諾丘</v>
      </c>
      <c r="F10" s="132" t="s">
        <v>246</v>
      </c>
      <c r="G10" s="88" t="s">
        <v>216</v>
      </c>
      <c r="H10" s="89">
        <v>1</v>
      </c>
      <c r="I10" s="89"/>
    </row>
    <row r="11" spans="1:9" ht="28.4" customHeight="1" x14ac:dyDescent="0.4">
      <c r="A11" s="87">
        <v>9</v>
      </c>
      <c r="B11" s="86" t="str">
        <f>個資!C14</f>
        <v>101</v>
      </c>
      <c r="C11" s="127">
        <v>9</v>
      </c>
      <c r="D11" s="130">
        <f>IFERROR(INDEX(個資!$F:$F,MATCH(C11,個資!$A:$A,0)),"")</f>
        <v>1080109</v>
      </c>
      <c r="E11" s="130" t="str">
        <f>IFERROR(INDEX(個資!$G:$G,MATCH(C11,個資!$A:$A,0)),"")</f>
        <v>小鹿斑比</v>
      </c>
      <c r="F11" s="132" t="s">
        <v>246</v>
      </c>
      <c r="G11" s="88" t="s">
        <v>216</v>
      </c>
      <c r="H11" s="89">
        <v>1</v>
      </c>
      <c r="I11" s="89"/>
    </row>
    <row r="12" spans="1:9" ht="28.4" customHeight="1" x14ac:dyDescent="0.4">
      <c r="A12" s="87">
        <v>10</v>
      </c>
      <c r="B12" s="86" t="str">
        <f>個資!C15</f>
        <v>101</v>
      </c>
      <c r="C12" s="127">
        <v>10</v>
      </c>
      <c r="D12" s="130">
        <f>IFERROR(INDEX(個資!$F:$F,MATCH(C12,個資!$A:$A,0)),"")</f>
        <v>1080110</v>
      </c>
      <c r="E12" s="130" t="str">
        <f>IFERROR(INDEX(個資!$G:$G,MATCH(C12,個資!$A:$A,0)),"")</f>
        <v>邦妮兔</v>
      </c>
      <c r="F12" s="132" t="s">
        <v>246</v>
      </c>
      <c r="G12" s="88" t="s">
        <v>216</v>
      </c>
      <c r="H12" s="89">
        <v>1</v>
      </c>
      <c r="I12" s="89"/>
    </row>
    <row r="13" spans="1:9" ht="28.4" customHeight="1" x14ac:dyDescent="0.4">
      <c r="A13" s="87">
        <v>11</v>
      </c>
      <c r="B13" s="86" t="str">
        <f>個資!C16</f>
        <v>101</v>
      </c>
      <c r="C13" s="127">
        <v>11</v>
      </c>
      <c r="D13" s="130">
        <f>IFERROR(INDEX(個資!$F:$F,MATCH(C13,個資!$A:$A,0)),"")</f>
        <v>1080111</v>
      </c>
      <c r="E13" s="130" t="str">
        <f>IFERROR(INDEX(個資!$G:$G,MATCH(C13,個資!$A:$A,0)),"")</f>
        <v>史瑞克</v>
      </c>
      <c r="F13" s="133"/>
      <c r="G13" s="88" t="s">
        <v>580</v>
      </c>
      <c r="H13" s="89"/>
      <c r="I13" s="89"/>
    </row>
    <row r="14" spans="1:9" ht="28.4" customHeight="1" x14ac:dyDescent="0.4">
      <c r="A14" s="87">
        <v>12</v>
      </c>
      <c r="B14" s="86" t="str">
        <f>個資!C17</f>
        <v>101</v>
      </c>
      <c r="C14" s="127">
        <v>12</v>
      </c>
      <c r="D14" s="130">
        <f>IFERROR(INDEX(個資!$F:$F,MATCH(C14,個資!$A:$A,0)),"")</f>
        <v>1080112</v>
      </c>
      <c r="E14" s="130" t="str">
        <f>IFERROR(INDEX(個資!$G:$G,MATCH(C14,個資!$A:$A,0)),"")</f>
        <v>巴斯光年</v>
      </c>
      <c r="F14" s="133"/>
      <c r="G14" s="88" t="s">
        <v>581</v>
      </c>
      <c r="H14" s="89"/>
      <c r="I14" s="89"/>
    </row>
    <row r="15" spans="1:9" ht="28.4" customHeight="1" x14ac:dyDescent="0.4">
      <c r="A15" s="87">
        <v>13</v>
      </c>
      <c r="B15" s="86" t="str">
        <f>個資!C18</f>
        <v>101</v>
      </c>
      <c r="C15" s="127"/>
      <c r="D15" s="130" t="str">
        <f>IFERROR(INDEX(個資!$F:$F,MATCH(C15,個資!$A:$A,0)),"")</f>
        <v/>
      </c>
      <c r="E15" s="130" t="str">
        <f>IFERROR(INDEX(個資!$G:$G,MATCH(C15,個資!$A:$A,0)),"")</f>
        <v/>
      </c>
      <c r="F15" s="133"/>
      <c r="G15" s="88"/>
      <c r="H15" s="89"/>
      <c r="I15" s="89"/>
    </row>
    <row r="16" spans="1:9" ht="28.4" customHeight="1" x14ac:dyDescent="0.4">
      <c r="A16" s="87">
        <v>14</v>
      </c>
      <c r="B16" s="86" t="str">
        <f>個資!C19</f>
        <v>101</v>
      </c>
      <c r="C16" s="127"/>
      <c r="D16" s="130" t="str">
        <f>IFERROR(INDEX(個資!$F:$F,MATCH(C16,個資!$A:$A,0)),"")</f>
        <v/>
      </c>
      <c r="E16" s="130" t="str">
        <f>IFERROR(INDEX(個資!$G:$G,MATCH(C16,個資!$A:$A,0)),"")</f>
        <v/>
      </c>
      <c r="F16" s="133"/>
      <c r="G16" s="88"/>
      <c r="H16" s="89"/>
      <c r="I16" s="89"/>
    </row>
    <row r="17" spans="1:9" ht="28.4" customHeight="1" x14ac:dyDescent="0.4">
      <c r="A17" s="87">
        <v>15</v>
      </c>
      <c r="B17" s="86" t="str">
        <f>個資!C20</f>
        <v>101</v>
      </c>
      <c r="C17" s="127"/>
      <c r="D17" s="130" t="str">
        <f>IFERROR(INDEX(個資!$F:$F,MATCH(C17,個資!$A:$A,0)),"")</f>
        <v/>
      </c>
      <c r="E17" s="130" t="str">
        <f>IFERROR(INDEX(個資!$G:$G,MATCH(C17,個資!$A:$A,0)),"")</f>
        <v/>
      </c>
      <c r="F17" s="133"/>
      <c r="G17" s="89"/>
      <c r="H17" s="89"/>
      <c r="I17" s="89"/>
    </row>
    <row r="18" spans="1:9" ht="28.4" customHeight="1" x14ac:dyDescent="0.4">
      <c r="A18" s="87">
        <v>16</v>
      </c>
      <c r="B18" s="86" t="str">
        <f>個資!C21</f>
        <v>101</v>
      </c>
      <c r="C18" s="127"/>
      <c r="D18" s="130" t="str">
        <f>IFERROR(INDEX(個資!$F:$F,MATCH(C18,個資!$A:$A,0)),"")</f>
        <v/>
      </c>
      <c r="E18" s="130" t="str">
        <f>IFERROR(INDEX(個資!$G:$G,MATCH(C18,個資!$A:$A,0)),"")</f>
        <v/>
      </c>
      <c r="F18" s="133"/>
      <c r="G18" s="89"/>
      <c r="H18" s="89"/>
      <c r="I18" s="89"/>
    </row>
    <row r="19" spans="1:9" ht="28.4" customHeight="1" x14ac:dyDescent="0.4">
      <c r="A19" s="87">
        <v>17</v>
      </c>
      <c r="B19" s="86" t="str">
        <f>個資!C22</f>
        <v>101</v>
      </c>
      <c r="C19" s="127"/>
      <c r="D19" s="130" t="str">
        <f>IFERROR(INDEX(個資!$F:$F,MATCH(C19,個資!$A:$A,0)),"")</f>
        <v/>
      </c>
      <c r="E19" s="130" t="str">
        <f>IFERROR(INDEX(個資!$G:$G,MATCH(C19,個資!$A:$A,0)),"")</f>
        <v/>
      </c>
      <c r="F19" s="133"/>
      <c r="G19" s="89"/>
      <c r="H19" s="89"/>
      <c r="I19" s="89"/>
    </row>
    <row r="20" spans="1:9" ht="28.4" customHeight="1" x14ac:dyDescent="0.4">
      <c r="A20" s="87">
        <v>18</v>
      </c>
      <c r="B20" s="86" t="str">
        <f>個資!C23</f>
        <v>101</v>
      </c>
      <c r="C20" s="127"/>
      <c r="D20" s="130" t="str">
        <f>IFERROR(INDEX(個資!$F:$F,MATCH(C20,個資!$A:$A,0)),"")</f>
        <v/>
      </c>
      <c r="E20" s="130" t="str">
        <f>IFERROR(INDEX(個資!$G:$G,MATCH(C20,個資!$A:$A,0)),"")</f>
        <v/>
      </c>
      <c r="F20" s="133"/>
      <c r="G20" s="89"/>
      <c r="H20" s="89"/>
      <c r="I20" s="89"/>
    </row>
    <row r="21" spans="1:9" ht="28.4" customHeight="1" x14ac:dyDescent="0.4">
      <c r="A21" s="87">
        <v>19</v>
      </c>
      <c r="B21" s="86" t="str">
        <f>個資!C24</f>
        <v>101</v>
      </c>
      <c r="C21" s="127"/>
      <c r="D21" s="130" t="str">
        <f>IFERROR(INDEX(個資!$F:$F,MATCH(C21,個資!$A:$A,0)),"")</f>
        <v/>
      </c>
      <c r="E21" s="130" t="str">
        <f>IFERROR(INDEX(個資!$G:$G,MATCH(C21,個資!$A:$A,0)),"")</f>
        <v/>
      </c>
      <c r="F21" s="133"/>
      <c r="G21" s="89"/>
      <c r="H21" s="89"/>
      <c r="I21" s="89"/>
    </row>
    <row r="22" spans="1:9" ht="28.4" customHeight="1" x14ac:dyDescent="0.4">
      <c r="A22" s="87">
        <v>20</v>
      </c>
      <c r="B22" s="86" t="str">
        <f>個資!C25</f>
        <v>101</v>
      </c>
      <c r="C22" s="127"/>
      <c r="D22" s="130" t="str">
        <f>IFERROR(INDEX(個資!$F:$F,MATCH(C22,個資!$A:$A,0)),"")</f>
        <v/>
      </c>
      <c r="E22" s="130" t="str">
        <f>IFERROR(INDEX(個資!$G:$G,MATCH(C22,個資!$A:$A,0)),"")</f>
        <v/>
      </c>
      <c r="F22" s="133"/>
      <c r="G22" s="89"/>
      <c r="H22" s="89"/>
      <c r="I22" s="89"/>
    </row>
  </sheetData>
  <sheetProtection algorithmName="SHA-512" hashValue="BlxN0pWobmg35M7Aglk9d8rNKd7rCqanZXH+wBvZUJvyPmGZJLnIf1Ugw4muq+1IK4wUcik2f0ehJ22DwV+knA==" saltValue="8Bs6IafJTU7XkZnYMwDXNA==" spinCount="100000" sheet="1" objects="1" scenarios="1"/>
  <phoneticPr fontId="1" type="noConversion"/>
  <conditionalFormatting sqref="F2 F23:F1048576">
    <cfRule type="duplicateValues" dxfId="2" priority="1"/>
  </conditionalFormatting>
  <pageMargins left="0.39370078740157483" right="0.39370078740157483" top="1.1811023622047245" bottom="1.5748031496062993" header="0.31496062992125984" footer="0.78740157480314965"/>
  <pageSetup orientation="portrait" r:id="rId1"/>
  <headerFooter>
    <oddHeader>&amp;C&amp;"-,粗體"&amp;14新東國中《學生獎懲請示單》&amp;R&amp;D</oddHeader>
    <oddFooter>&amp;L申請者：                       生教組長：                         學務主任：                             校長：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'獎懲-小老師'!$G$23:$G$28</xm:f>
          </x14:formula1>
          <xm:sqref>G3:G22</xm:sqref>
        </x14:dataValidation>
        <x14:dataValidation type="list" allowBlank="1" showInputMessage="1" showErrorMessage="1">
          <x14:formula1>
            <xm:f>'獎懲-小老師'!$H$23:$H$25</xm:f>
          </x14:formula1>
          <xm:sqref>H3:H22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22"/>
  <sheetViews>
    <sheetView view="pageLayout" topLeftCell="A7" zoomScaleNormal="100" workbookViewId="0">
      <selection activeCell="F23" sqref="F23"/>
    </sheetView>
  </sheetViews>
  <sheetFormatPr defaultColWidth="8.90625" defaultRowHeight="17" x14ac:dyDescent="0.4"/>
  <cols>
    <col min="1" max="2" width="6.26953125" style="85" customWidth="1"/>
    <col min="3" max="3" width="7.08984375" style="85" bestFit="1" customWidth="1"/>
    <col min="4" max="4" width="14.08984375" style="85" customWidth="1"/>
    <col min="5" max="5" width="13.26953125" style="85" customWidth="1"/>
    <col min="6" max="6" width="16.7265625" style="85" customWidth="1"/>
    <col min="7" max="8" width="7.54296875" style="85" customWidth="1"/>
    <col min="9" max="9" width="16.453125" style="85" customWidth="1"/>
    <col min="10" max="16384" width="8.90625" style="85"/>
  </cols>
  <sheetData>
    <row r="1" spans="1:9" ht="20" thickBot="1" x14ac:dyDescent="0.45">
      <c r="A1" s="42" t="str">
        <f>個資!F1&amp;"學年"</f>
        <v>109-1學年</v>
      </c>
      <c r="B1" s="42"/>
      <c r="C1" s="84"/>
      <c r="G1" s="75" t="str">
        <f>個資!C6&amp;"班  "&amp;個資!F4 &amp;個資!A4</f>
        <v>101班  迪士尼導師</v>
      </c>
    </row>
    <row r="2" spans="1:9" ht="39.5" thickBot="1" x14ac:dyDescent="0.45">
      <c r="A2" s="90" t="s">
        <v>149</v>
      </c>
      <c r="B2" s="125" t="s">
        <v>241</v>
      </c>
      <c r="C2" s="94" t="s">
        <v>0</v>
      </c>
      <c r="D2" s="92" t="s">
        <v>150</v>
      </c>
      <c r="E2" s="92" t="s">
        <v>151</v>
      </c>
      <c r="F2" s="91" t="s">
        <v>26</v>
      </c>
      <c r="G2" s="93" t="s">
        <v>152</v>
      </c>
      <c r="H2" s="93" t="s">
        <v>215</v>
      </c>
      <c r="I2" s="251" t="s">
        <v>193</v>
      </c>
    </row>
    <row r="3" spans="1:9" ht="28.4" customHeight="1" x14ac:dyDescent="0.4">
      <c r="A3" s="86">
        <v>1</v>
      </c>
      <c r="B3" s="86" t="str">
        <f>個資!C6</f>
        <v>101</v>
      </c>
      <c r="C3" s="126">
        <v>1</v>
      </c>
      <c r="D3" s="124">
        <f>IFERROR(INDEX(個資!$F:$F,MATCH(C3,個資!$A:$A,0)),"")</f>
        <v>1080101</v>
      </c>
      <c r="E3" s="124" t="str">
        <f>IFERROR(INDEX(個資!$G:$G,MATCH(C3,個資!$A:$A,0)),"")</f>
        <v>唐老鴨</v>
      </c>
      <c r="F3" s="88" t="s">
        <v>2</v>
      </c>
      <c r="G3" s="88" t="s">
        <v>216</v>
      </c>
      <c r="H3" s="88">
        <v>2</v>
      </c>
      <c r="I3" s="88"/>
    </row>
    <row r="4" spans="1:9" ht="28.4" customHeight="1" x14ac:dyDescent="0.4">
      <c r="A4" s="87">
        <v>2</v>
      </c>
      <c r="B4" s="86" t="str">
        <f>個資!C7</f>
        <v>101</v>
      </c>
      <c r="C4" s="127">
        <v>2</v>
      </c>
      <c r="D4" s="124">
        <f>IFERROR(INDEX(個資!$F:$F,MATCH(C4,個資!$A:$A,0)),"")</f>
        <v>1080102</v>
      </c>
      <c r="E4" s="124" t="str">
        <f>IFERROR(INDEX(個資!$G:$G,MATCH(C4,個資!$A:$A,0)),"")</f>
        <v>跳跳虎</v>
      </c>
      <c r="F4" s="89" t="s">
        <v>4</v>
      </c>
      <c r="G4" s="88" t="s">
        <v>216</v>
      </c>
      <c r="H4" s="89">
        <v>2</v>
      </c>
      <c r="I4" s="89"/>
    </row>
    <row r="5" spans="1:9" ht="28.4" customHeight="1" x14ac:dyDescent="0.4">
      <c r="A5" s="87">
        <v>3</v>
      </c>
      <c r="B5" s="86" t="str">
        <f>個資!C8</f>
        <v>101</v>
      </c>
      <c r="C5" s="127">
        <v>3</v>
      </c>
      <c r="D5" s="124">
        <f>IFERROR(INDEX(個資!$F:$F,MATCH(C5,個資!$A:$A,0)),"")</f>
        <v>1080103</v>
      </c>
      <c r="E5" s="124" t="str">
        <f>IFERROR(INDEX(個資!$G:$G,MATCH(C5,個資!$A:$A,0)),"")</f>
        <v>小熊維尼</v>
      </c>
      <c r="F5" s="89" t="s">
        <v>118</v>
      </c>
      <c r="G5" s="88" t="s">
        <v>216</v>
      </c>
      <c r="H5" s="89">
        <v>2</v>
      </c>
      <c r="I5" s="89"/>
    </row>
    <row r="6" spans="1:9" ht="28.4" customHeight="1" x14ac:dyDescent="0.4">
      <c r="A6" s="87">
        <v>4</v>
      </c>
      <c r="B6" s="86" t="str">
        <f>個資!C9</f>
        <v>101</v>
      </c>
      <c r="C6" s="127">
        <v>4</v>
      </c>
      <c r="D6" s="124">
        <f>IFERROR(INDEX(個資!$F:$F,MATCH(C6,個資!$A:$A,0)),"")</f>
        <v>1080104</v>
      </c>
      <c r="E6" s="124" t="str">
        <f>IFERROR(INDEX(個資!$G:$G,MATCH(C6,個資!$A:$A,0)),"")</f>
        <v xml:space="preserve">米老鼠 </v>
      </c>
      <c r="F6" s="89" t="s">
        <v>13</v>
      </c>
      <c r="G6" s="88" t="s">
        <v>216</v>
      </c>
      <c r="H6" s="89">
        <v>2</v>
      </c>
      <c r="I6" s="89"/>
    </row>
    <row r="7" spans="1:9" ht="28.4" customHeight="1" x14ac:dyDescent="0.4">
      <c r="A7" s="87">
        <v>5</v>
      </c>
      <c r="B7" s="86" t="str">
        <f>個資!C10</f>
        <v>101</v>
      </c>
      <c r="C7" s="127">
        <v>5</v>
      </c>
      <c r="D7" s="124">
        <f>IFERROR(INDEX(個資!$F:$F,MATCH(C7,個資!$A:$A,0)),"")</f>
        <v>1080105</v>
      </c>
      <c r="E7" s="124" t="str">
        <f>IFERROR(INDEX(個資!$G:$G,MATCH(C7,個資!$A:$A,0)),"")</f>
        <v>小豬</v>
      </c>
      <c r="F7" s="89" t="s">
        <v>119</v>
      </c>
      <c r="G7" s="88" t="s">
        <v>216</v>
      </c>
      <c r="H7" s="89">
        <v>1</v>
      </c>
      <c r="I7" s="89"/>
    </row>
    <row r="8" spans="1:9" ht="28.4" customHeight="1" x14ac:dyDescent="0.4">
      <c r="A8" s="87">
        <v>6</v>
      </c>
      <c r="B8" s="86" t="str">
        <f>個資!C11</f>
        <v>101</v>
      </c>
      <c r="C8" s="127">
        <v>6</v>
      </c>
      <c r="D8" s="124">
        <f>IFERROR(INDEX(個資!$F:$F,MATCH(C8,個資!$A:$A,0)),"")</f>
        <v>1080106</v>
      </c>
      <c r="E8" s="124" t="str">
        <f>IFERROR(INDEX(個資!$G:$G,MATCH(C8,個資!$A:$A,0)),"")</f>
        <v>白雪公主</v>
      </c>
      <c r="F8" s="89" t="s">
        <v>120</v>
      </c>
      <c r="G8" s="88" t="s">
        <v>216</v>
      </c>
      <c r="H8" s="89">
        <v>1</v>
      </c>
      <c r="I8" s="89"/>
    </row>
    <row r="9" spans="1:9" ht="28.4" customHeight="1" x14ac:dyDescent="0.4">
      <c r="A9" s="87">
        <v>7</v>
      </c>
      <c r="B9" s="86" t="str">
        <f>個資!C12</f>
        <v>101</v>
      </c>
      <c r="C9" s="127">
        <v>7</v>
      </c>
      <c r="D9" s="124">
        <f>IFERROR(INDEX(個資!$F:$F,MATCH(C9,個資!$A:$A,0)),"")</f>
        <v>1080107</v>
      </c>
      <c r="E9" s="124" t="str">
        <f>IFERROR(INDEX(個資!$G:$G,MATCH(C9,個資!$A:$A,0)),"")</f>
        <v>灰姑娘</v>
      </c>
      <c r="F9" s="89" t="s">
        <v>121</v>
      </c>
      <c r="G9" s="88" t="s">
        <v>216</v>
      </c>
      <c r="H9" s="89">
        <v>1</v>
      </c>
      <c r="I9" s="89"/>
    </row>
    <row r="10" spans="1:9" ht="28.4" customHeight="1" x14ac:dyDescent="0.4">
      <c r="A10" s="87">
        <v>8</v>
      </c>
      <c r="B10" s="86" t="str">
        <f>個資!C13</f>
        <v>101</v>
      </c>
      <c r="C10" s="127">
        <v>8</v>
      </c>
      <c r="D10" s="124">
        <f>IFERROR(INDEX(個資!$F:$F,MATCH(C10,個資!$A:$A,0)),"")</f>
        <v>1080108</v>
      </c>
      <c r="E10" s="124" t="str">
        <f>IFERROR(INDEX(個資!$G:$G,MATCH(C10,個資!$A:$A,0)),"")</f>
        <v>皮諾丘</v>
      </c>
      <c r="F10" s="89" t="s">
        <v>122</v>
      </c>
      <c r="G10" s="88" t="s">
        <v>216</v>
      </c>
      <c r="H10" s="89">
        <v>1</v>
      </c>
      <c r="I10" s="89"/>
    </row>
    <row r="11" spans="1:9" ht="28.4" customHeight="1" x14ac:dyDescent="0.4">
      <c r="A11" s="87">
        <v>9</v>
      </c>
      <c r="B11" s="86" t="str">
        <f>個資!C14</f>
        <v>101</v>
      </c>
      <c r="C11" s="127">
        <v>9</v>
      </c>
      <c r="D11" s="124">
        <f>IFERROR(INDEX(個資!$F:$F,MATCH(C11,個資!$A:$A,0)),"")</f>
        <v>1080109</v>
      </c>
      <c r="E11" s="124" t="str">
        <f>IFERROR(INDEX(個資!$G:$G,MATCH(C11,個資!$A:$A,0)),"")</f>
        <v>小鹿斑比</v>
      </c>
      <c r="F11" s="89" t="s">
        <v>123</v>
      </c>
      <c r="G11" s="88" t="s">
        <v>216</v>
      </c>
      <c r="H11" s="89">
        <v>1</v>
      </c>
      <c r="I11" s="89"/>
    </row>
    <row r="12" spans="1:9" ht="28.4" customHeight="1" x14ac:dyDescent="0.4">
      <c r="A12" s="87">
        <v>10</v>
      </c>
      <c r="B12" s="86" t="str">
        <f>個資!C15</f>
        <v>101</v>
      </c>
      <c r="C12" s="127">
        <v>10</v>
      </c>
      <c r="D12" s="124">
        <f>IFERROR(INDEX(個資!$F:$F,MATCH(C12,個資!$A:$A,0)),"")</f>
        <v>1080110</v>
      </c>
      <c r="E12" s="124" t="str">
        <f>IFERROR(INDEX(個資!$G:$G,MATCH(C12,個資!$A:$A,0)),"")</f>
        <v>邦妮兔</v>
      </c>
      <c r="F12" s="89" t="s">
        <v>170</v>
      </c>
      <c r="G12" s="88" t="s">
        <v>216</v>
      </c>
      <c r="H12" s="89">
        <v>1</v>
      </c>
      <c r="I12" s="89"/>
    </row>
    <row r="13" spans="1:9" ht="28.4" customHeight="1" x14ac:dyDescent="0.4">
      <c r="A13" s="87">
        <v>11</v>
      </c>
      <c r="B13" s="86" t="str">
        <f>個資!C16</f>
        <v>101</v>
      </c>
      <c r="C13" s="127"/>
      <c r="D13" s="124" t="str">
        <f>IFERROR(INDEX(個資!$F:$F,MATCH(C13,個資!$A:$A,0)),"")</f>
        <v/>
      </c>
      <c r="E13" s="124" t="str">
        <f>IFERROR(INDEX(個資!$G:$G,MATCH(C13,個資!$A:$A,0)),"")</f>
        <v/>
      </c>
      <c r="F13" s="89"/>
      <c r="G13" s="88"/>
      <c r="H13" s="89"/>
      <c r="I13" s="89"/>
    </row>
    <row r="14" spans="1:9" ht="28.4" customHeight="1" x14ac:dyDescent="0.4">
      <c r="A14" s="87">
        <v>12</v>
      </c>
      <c r="B14" s="86" t="str">
        <f>個資!C17</f>
        <v>101</v>
      </c>
      <c r="C14" s="127"/>
      <c r="D14" s="124" t="str">
        <f>IFERROR(INDEX(個資!$F:$F,MATCH(C14,個資!$A:$A,0)),"")</f>
        <v/>
      </c>
      <c r="E14" s="124" t="str">
        <f>IFERROR(INDEX(個資!$G:$G,MATCH(C14,個資!$A:$A,0)),"")</f>
        <v/>
      </c>
      <c r="F14" s="89"/>
      <c r="G14" s="88"/>
      <c r="H14" s="89"/>
      <c r="I14" s="89"/>
    </row>
    <row r="15" spans="1:9" ht="28.4" customHeight="1" x14ac:dyDescent="0.4">
      <c r="A15" s="87">
        <v>13</v>
      </c>
      <c r="B15" s="86" t="str">
        <f>個資!C18</f>
        <v>101</v>
      </c>
      <c r="C15" s="127"/>
      <c r="D15" s="124" t="str">
        <f>IFERROR(INDEX(個資!$F:$F,MATCH(C15,個資!$A:$A,0)),"")</f>
        <v/>
      </c>
      <c r="E15" s="124" t="str">
        <f>IFERROR(INDEX(個資!$G:$G,MATCH(C15,個資!$A:$A,0)),"")</f>
        <v/>
      </c>
      <c r="F15" s="89"/>
      <c r="G15" s="88"/>
      <c r="H15" s="89"/>
      <c r="I15" s="89"/>
    </row>
    <row r="16" spans="1:9" ht="28.4" customHeight="1" x14ac:dyDescent="0.4">
      <c r="A16" s="87">
        <v>14</v>
      </c>
      <c r="B16" s="86" t="str">
        <f>個資!C19</f>
        <v>101</v>
      </c>
      <c r="C16" s="127"/>
      <c r="D16" s="124" t="str">
        <f>IFERROR(INDEX(個資!$F:$F,MATCH(C16,個資!$A:$A,0)),"")</f>
        <v/>
      </c>
      <c r="E16" s="124" t="str">
        <f>IFERROR(INDEX(個資!$G:$G,MATCH(C16,個資!$A:$A,0)),"")</f>
        <v/>
      </c>
      <c r="F16" s="89"/>
      <c r="G16" s="88"/>
      <c r="H16" s="89"/>
      <c r="I16" s="89"/>
    </row>
    <row r="17" spans="1:9" ht="28.4" customHeight="1" x14ac:dyDescent="0.4">
      <c r="A17" s="87">
        <v>15</v>
      </c>
      <c r="B17" s="86" t="str">
        <f>個資!C20</f>
        <v>101</v>
      </c>
      <c r="C17" s="127"/>
      <c r="D17" s="124" t="str">
        <f>IFERROR(INDEX(個資!$F:$F,MATCH(C17,個資!$A:$A,0)),"")</f>
        <v/>
      </c>
      <c r="E17" s="124" t="str">
        <f>IFERROR(INDEX(個資!$G:$G,MATCH(C17,個資!$A:$A,0)),"")</f>
        <v/>
      </c>
      <c r="F17" s="89"/>
      <c r="G17" s="89"/>
      <c r="H17" s="89"/>
      <c r="I17" s="89"/>
    </row>
    <row r="18" spans="1:9" ht="28.4" customHeight="1" x14ac:dyDescent="0.4">
      <c r="A18" s="87">
        <v>16</v>
      </c>
      <c r="B18" s="86" t="str">
        <f>個資!C21</f>
        <v>101</v>
      </c>
      <c r="C18" s="127"/>
      <c r="D18" s="124" t="str">
        <f>IFERROR(INDEX(個資!$F:$F,MATCH(C18,個資!$A:$A,0)),"")</f>
        <v/>
      </c>
      <c r="E18" s="124" t="str">
        <f>IFERROR(INDEX(個資!$G:$G,MATCH(C18,個資!$A:$A,0)),"")</f>
        <v/>
      </c>
      <c r="F18" s="89"/>
      <c r="G18" s="89"/>
      <c r="H18" s="89"/>
      <c r="I18" s="89"/>
    </row>
    <row r="19" spans="1:9" ht="28.4" customHeight="1" x14ac:dyDescent="0.4">
      <c r="A19" s="87">
        <v>17</v>
      </c>
      <c r="B19" s="86" t="str">
        <f>個資!C22</f>
        <v>101</v>
      </c>
      <c r="C19" s="127"/>
      <c r="D19" s="124" t="str">
        <f>IFERROR(INDEX(個資!$F:$F,MATCH(C19,個資!$A:$A,0)),"")</f>
        <v/>
      </c>
      <c r="E19" s="124" t="str">
        <f>IFERROR(INDEX(個資!$G:$G,MATCH(C19,個資!$A:$A,0)),"")</f>
        <v/>
      </c>
      <c r="F19" s="89"/>
      <c r="G19" s="89"/>
      <c r="H19" s="89"/>
      <c r="I19" s="89"/>
    </row>
    <row r="20" spans="1:9" ht="28.4" customHeight="1" x14ac:dyDescent="0.4">
      <c r="A20" s="87">
        <v>18</v>
      </c>
      <c r="B20" s="86" t="str">
        <f>個資!C23</f>
        <v>101</v>
      </c>
      <c r="C20" s="127"/>
      <c r="D20" s="124" t="str">
        <f>IFERROR(INDEX(個資!$F:$F,MATCH(C20,個資!$A:$A,0)),"")</f>
        <v/>
      </c>
      <c r="E20" s="124" t="str">
        <f>IFERROR(INDEX(個資!$G:$G,MATCH(C20,個資!$A:$A,0)),"")</f>
        <v/>
      </c>
      <c r="F20" s="89"/>
      <c r="G20" s="89"/>
      <c r="H20" s="89"/>
      <c r="I20" s="89"/>
    </row>
    <row r="21" spans="1:9" ht="28.4" customHeight="1" x14ac:dyDescent="0.4">
      <c r="A21" s="87">
        <v>19</v>
      </c>
      <c r="B21" s="86" t="str">
        <f>個資!C24</f>
        <v>101</v>
      </c>
      <c r="C21" s="127"/>
      <c r="D21" s="124" t="str">
        <f>IFERROR(INDEX(個資!$F:$F,MATCH(C21,個資!$A:$A,0)),"")</f>
        <v/>
      </c>
      <c r="E21" s="124" t="str">
        <f>IFERROR(INDEX(個資!$G:$G,MATCH(C21,個資!$A:$A,0)),"")</f>
        <v/>
      </c>
      <c r="F21" s="89"/>
      <c r="G21" s="89"/>
      <c r="H21" s="89"/>
      <c r="I21" s="89"/>
    </row>
    <row r="22" spans="1:9" ht="28.4" customHeight="1" x14ac:dyDescent="0.4">
      <c r="A22" s="87">
        <v>20</v>
      </c>
      <c r="B22" s="86" t="str">
        <f>個資!C25</f>
        <v>101</v>
      </c>
      <c r="C22" s="127"/>
      <c r="D22" s="124" t="str">
        <f>IFERROR(INDEX(個資!$F:$F,MATCH(C22,個資!$A:$A,0)),"")</f>
        <v/>
      </c>
      <c r="E22" s="124" t="str">
        <f>IFERROR(INDEX(個資!$G:$G,MATCH(C22,個資!$A:$A,0)),"")</f>
        <v/>
      </c>
      <c r="F22" s="89"/>
      <c r="G22" s="89"/>
      <c r="H22" s="89"/>
      <c r="I22" s="89"/>
    </row>
  </sheetData>
  <sheetProtection algorithmName="SHA-512" hashValue="gty0Wd6L53Uhi24vp73BS1VUoy5tUcGr04JWEzppMY4RC5E0iyJMcsRxq83fxuxKaheI29YRDfexf9PxTWmv5Q==" saltValue="92jpusSTH3Hle0+eNcsvyA==" spinCount="100000" sheet="1" objects="1" scenarios="1"/>
  <phoneticPr fontId="1" type="noConversion"/>
  <conditionalFormatting sqref="F1:F1048576">
    <cfRule type="duplicateValues" dxfId="1" priority="1"/>
  </conditionalFormatting>
  <pageMargins left="0.39370078740157483" right="0.39370078740157483" top="1.1811023622047245" bottom="1.5748031496062993" header="0.31496062992125984" footer="0.98425196850393704"/>
  <pageSetup orientation="portrait" r:id="rId1"/>
  <headerFooter>
    <oddHeader>&amp;C&amp;"-,粗體"&amp;14新東國中《學生獎懲請示單》
~班級幹部~&amp;R&amp;D</oddHeader>
    <oddFooter xml:space="preserve">&amp;L導師：                                  生教組長：                                  學務主任：                        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'獎懲-小老師'!$H$23:$H$25</xm:f>
          </x14:formula1>
          <xm:sqref>H3:H22</xm:sqref>
        </x14:dataValidation>
        <x14:dataValidation type="list" allowBlank="1" showInputMessage="1" showErrorMessage="1">
          <x14:formula1>
            <xm:f>'獎懲-小老師'!$G$23:$G$28</xm:f>
          </x14:formula1>
          <xm:sqref>G3:G22</xm:sqref>
        </x14:dataValidation>
        <x14:dataValidation type="list" allowBlank="1" showInputMessage="1" showErrorMessage="1">
          <x14:formula1>
            <xm:f>座位輸入!$A$5:$A$33</xm:f>
          </x14:formula1>
          <xm:sqref>F3:F22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28"/>
  <sheetViews>
    <sheetView tabSelected="1" view="pageLayout" zoomScaleNormal="100" workbookViewId="0">
      <selection activeCell="I4" sqref="I4"/>
    </sheetView>
  </sheetViews>
  <sheetFormatPr defaultColWidth="9" defaultRowHeight="17" x14ac:dyDescent="0.4"/>
  <cols>
    <col min="1" max="1" width="5.08984375" style="85" customWidth="1"/>
    <col min="2" max="2" width="6.36328125" style="85" customWidth="1"/>
    <col min="3" max="3" width="6.26953125" style="85" customWidth="1"/>
    <col min="4" max="4" width="11" style="85" customWidth="1"/>
    <col min="5" max="5" width="10.81640625" style="85" customWidth="1"/>
    <col min="6" max="6" width="15.90625" style="85" customWidth="1"/>
    <col min="7" max="8" width="7.453125" style="85" customWidth="1"/>
    <col min="9" max="9" width="16.26953125" style="85" customWidth="1"/>
    <col min="10" max="10" width="10.54296875" style="85" customWidth="1"/>
    <col min="11" max="16384" width="9" style="85"/>
  </cols>
  <sheetData>
    <row r="1" spans="1:10" ht="20" thickBot="1" x14ac:dyDescent="0.45">
      <c r="A1" s="42" t="str">
        <f>個資!F1&amp;"學年"</f>
        <v>109-1學年</v>
      </c>
      <c r="B1" s="42"/>
      <c r="C1" s="84"/>
      <c r="G1" s="75" t="str">
        <f>個資!C6&amp;"班  "&amp;個資!F4 &amp;個資!A4</f>
        <v>101班  迪士尼導師</v>
      </c>
    </row>
    <row r="2" spans="1:10" ht="39.5" thickBot="1" x14ac:dyDescent="0.45">
      <c r="A2" s="90" t="s">
        <v>149</v>
      </c>
      <c r="B2" s="125" t="s">
        <v>241</v>
      </c>
      <c r="C2" s="94" t="s">
        <v>0</v>
      </c>
      <c r="D2" s="92" t="s">
        <v>150</v>
      </c>
      <c r="E2" s="92" t="s">
        <v>151</v>
      </c>
      <c r="F2" s="91" t="s">
        <v>26</v>
      </c>
      <c r="G2" s="93" t="s">
        <v>223</v>
      </c>
      <c r="H2" s="93" t="s">
        <v>215</v>
      </c>
      <c r="I2" s="92" t="s">
        <v>584</v>
      </c>
      <c r="J2" s="251" t="s">
        <v>193</v>
      </c>
    </row>
    <row r="3" spans="1:10" ht="28.4" customHeight="1" x14ac:dyDescent="0.4">
      <c r="A3" s="86">
        <v>1</v>
      </c>
      <c r="B3" s="86" t="str">
        <f>個資!C6</f>
        <v>101</v>
      </c>
      <c r="C3" s="126">
        <v>9</v>
      </c>
      <c r="D3" s="124">
        <f>IFERROR(INDEX(個資!$F:$F,MATCH(C3,個資!$A:$A,0)),"")</f>
        <v>1080109</v>
      </c>
      <c r="E3" s="124" t="str">
        <f>IFERROR(INDEX(個資!$G:$G,MATCH(C3,個資!$A:$A,0)),"")</f>
        <v>小鹿斑比</v>
      </c>
      <c r="F3" s="88" t="s">
        <v>189</v>
      </c>
      <c r="G3" s="88" t="s">
        <v>216</v>
      </c>
      <c r="H3" s="88">
        <v>1</v>
      </c>
      <c r="I3" s="88"/>
      <c r="J3" s="88"/>
    </row>
    <row r="4" spans="1:10" ht="28.4" customHeight="1" x14ac:dyDescent="0.4">
      <c r="A4" s="87">
        <v>2</v>
      </c>
      <c r="B4" s="86" t="str">
        <f>個資!C7</f>
        <v>101</v>
      </c>
      <c r="C4" s="126">
        <v>10</v>
      </c>
      <c r="D4" s="124">
        <f>IFERROR(INDEX(個資!$F:$F,MATCH(C4,個資!$A:$A,0)),"")</f>
        <v>1080110</v>
      </c>
      <c r="E4" s="124" t="str">
        <f>IFERROR(INDEX(個資!$G:$G,MATCH(C4,個資!$A:$A,0)),"")</f>
        <v>邦妮兔</v>
      </c>
      <c r="F4" s="89" t="s">
        <v>124</v>
      </c>
      <c r="G4" s="88" t="s">
        <v>216</v>
      </c>
      <c r="H4" s="89">
        <v>1</v>
      </c>
      <c r="I4" s="89"/>
      <c r="J4" s="89"/>
    </row>
    <row r="5" spans="1:10" ht="28.4" customHeight="1" x14ac:dyDescent="0.4">
      <c r="A5" s="87">
        <v>3</v>
      </c>
      <c r="B5" s="86" t="str">
        <f>個資!C8</f>
        <v>101</v>
      </c>
      <c r="C5" s="126">
        <v>11</v>
      </c>
      <c r="D5" s="124">
        <f>IFERROR(INDEX(個資!$F:$F,MATCH(C5,個資!$A:$A,0)),"")</f>
        <v>1080111</v>
      </c>
      <c r="E5" s="124" t="str">
        <f>IFERROR(INDEX(個資!$G:$G,MATCH(C5,個資!$A:$A,0)),"")</f>
        <v>史瑞克</v>
      </c>
      <c r="F5" s="89" t="s">
        <v>125</v>
      </c>
      <c r="G5" s="88" t="s">
        <v>216</v>
      </c>
      <c r="H5" s="89">
        <v>2</v>
      </c>
      <c r="I5" s="89"/>
      <c r="J5" s="89"/>
    </row>
    <row r="6" spans="1:10" ht="28.4" customHeight="1" x14ac:dyDescent="0.4">
      <c r="A6" s="87">
        <v>4</v>
      </c>
      <c r="B6" s="86" t="str">
        <f>個資!C9</f>
        <v>101</v>
      </c>
      <c r="C6" s="126">
        <v>12</v>
      </c>
      <c r="D6" s="124">
        <f>IFERROR(INDEX(個資!$F:$F,MATCH(C6,個資!$A:$A,0)),"")</f>
        <v>1080112</v>
      </c>
      <c r="E6" s="124" t="str">
        <f>IFERROR(INDEX(個資!$G:$G,MATCH(C6,個資!$A:$A,0)),"")</f>
        <v>巴斯光年</v>
      </c>
      <c r="F6" s="89" t="s">
        <v>126</v>
      </c>
      <c r="G6" s="88" t="s">
        <v>216</v>
      </c>
      <c r="H6" s="89">
        <v>1</v>
      </c>
      <c r="I6" s="89"/>
      <c r="J6" s="89"/>
    </row>
    <row r="7" spans="1:10" ht="28.4" customHeight="1" x14ac:dyDescent="0.4">
      <c r="A7" s="87">
        <v>5</v>
      </c>
      <c r="B7" s="86" t="str">
        <f>個資!C10</f>
        <v>101</v>
      </c>
      <c r="C7" s="126">
        <v>13</v>
      </c>
      <c r="D7" s="124">
        <f>IFERROR(INDEX(個資!$F:$F,MATCH(C7,個資!$A:$A,0)),"")</f>
        <v>1080113</v>
      </c>
      <c r="E7" s="124" t="str">
        <f>IFERROR(INDEX(個資!$G:$G,MATCH(C7,個資!$A:$A,0)),"")</f>
        <v>史迪奇</v>
      </c>
      <c r="F7" s="89" t="s">
        <v>127</v>
      </c>
      <c r="G7" s="88" t="s">
        <v>216</v>
      </c>
      <c r="H7" s="89">
        <v>1</v>
      </c>
      <c r="I7" s="89"/>
      <c r="J7" s="89"/>
    </row>
    <row r="8" spans="1:10" ht="28.4" customHeight="1" x14ac:dyDescent="0.4">
      <c r="A8" s="87">
        <v>6</v>
      </c>
      <c r="B8" s="86" t="str">
        <f>個資!C11</f>
        <v>101</v>
      </c>
      <c r="C8" s="126">
        <v>14</v>
      </c>
      <c r="D8" s="124">
        <f>IFERROR(INDEX(個資!$F:$F,MATCH(C8,個資!$A:$A,0)),"")</f>
        <v>1080114</v>
      </c>
      <c r="E8" s="124" t="str">
        <f>IFERROR(INDEX(個資!$G:$G,MATCH(C8,個資!$A:$A,0)),"")</f>
        <v>大眼仔</v>
      </c>
      <c r="F8" s="89" t="s">
        <v>128</v>
      </c>
      <c r="G8" s="88" t="s">
        <v>216</v>
      </c>
      <c r="H8" s="89">
        <v>1</v>
      </c>
      <c r="I8" s="89"/>
      <c r="J8" s="89"/>
    </row>
    <row r="9" spans="1:10" ht="28.4" customHeight="1" x14ac:dyDescent="0.4">
      <c r="A9" s="87">
        <v>7</v>
      </c>
      <c r="B9" s="86" t="str">
        <f>個資!C12</f>
        <v>101</v>
      </c>
      <c r="C9" s="126">
        <v>15</v>
      </c>
      <c r="D9" s="124">
        <f>IFERROR(INDEX(個資!$F:$F,MATCH(C9,個資!$A:$A,0)),"")</f>
        <v>1080115</v>
      </c>
      <c r="E9" s="124" t="str">
        <f>IFERROR(INDEX(個資!$G:$G,MATCH(C9,個資!$A:$A,0)),"")</f>
        <v>毛怪</v>
      </c>
      <c r="F9" s="89" t="s">
        <v>71</v>
      </c>
      <c r="G9" s="88" t="s">
        <v>216</v>
      </c>
      <c r="H9" s="89">
        <v>1</v>
      </c>
      <c r="I9" s="89"/>
      <c r="J9" s="89"/>
    </row>
    <row r="10" spans="1:10" ht="28.4" customHeight="1" x14ac:dyDescent="0.4">
      <c r="A10" s="87">
        <v>8</v>
      </c>
      <c r="B10" s="86" t="str">
        <f>個資!C13</f>
        <v>101</v>
      </c>
      <c r="C10" s="126">
        <v>16</v>
      </c>
      <c r="D10" s="124">
        <f>IFERROR(INDEX(個資!$F:$F,MATCH(C10,個資!$A:$A,0)),"")</f>
        <v>1080116</v>
      </c>
      <c r="E10" s="124" t="str">
        <f>IFERROR(INDEX(個資!$G:$G,MATCH(C10,個資!$A:$A,0)),"")</f>
        <v>尼莫</v>
      </c>
      <c r="F10" s="89" t="s">
        <v>129</v>
      </c>
      <c r="G10" s="88" t="s">
        <v>216</v>
      </c>
      <c r="H10" s="89">
        <v>1</v>
      </c>
      <c r="I10" s="89"/>
      <c r="J10" s="89"/>
    </row>
    <row r="11" spans="1:10" ht="28.4" customHeight="1" x14ac:dyDescent="0.4">
      <c r="A11" s="87">
        <v>9</v>
      </c>
      <c r="B11" s="86" t="str">
        <f>個資!C14</f>
        <v>101</v>
      </c>
      <c r="C11" s="126">
        <v>17</v>
      </c>
      <c r="D11" s="124">
        <f>IFERROR(INDEX(個資!$F:$F,MATCH(C11,個資!$A:$A,0)),"")</f>
        <v>1080117</v>
      </c>
      <c r="E11" s="124" t="str">
        <f>IFERROR(INDEX(個資!$G:$G,MATCH(C11,個資!$A:$A,0)),"")</f>
        <v>愛麗兒</v>
      </c>
      <c r="F11" s="89" t="s">
        <v>130</v>
      </c>
      <c r="G11" s="88" t="s">
        <v>216</v>
      </c>
      <c r="H11" s="89">
        <v>1</v>
      </c>
      <c r="I11" s="89"/>
      <c r="J11" s="89"/>
    </row>
    <row r="12" spans="1:10" ht="28.4" customHeight="1" x14ac:dyDescent="0.4">
      <c r="A12" s="87">
        <v>10</v>
      </c>
      <c r="B12" s="86" t="str">
        <f>個資!C15</f>
        <v>101</v>
      </c>
      <c r="C12" s="126">
        <v>10</v>
      </c>
      <c r="D12" s="124">
        <f>IFERROR(INDEX(個資!$F:$F,MATCH(C12,個資!$A:$A,0)),"")</f>
        <v>1080110</v>
      </c>
      <c r="E12" s="124" t="str">
        <f>IFERROR(INDEX(個資!$G:$G,MATCH(C12,個資!$A:$A,0)),"")</f>
        <v>邦妮兔</v>
      </c>
      <c r="F12" s="89" t="s">
        <v>131</v>
      </c>
      <c r="G12" s="88" t="s">
        <v>216</v>
      </c>
      <c r="H12" s="89">
        <v>1</v>
      </c>
      <c r="I12" s="89"/>
      <c r="J12" s="89"/>
    </row>
    <row r="13" spans="1:10" ht="28.4" customHeight="1" x14ac:dyDescent="0.4">
      <c r="A13" s="87">
        <v>11</v>
      </c>
      <c r="B13" s="86" t="str">
        <f>個資!C16</f>
        <v>101</v>
      </c>
      <c r="C13" s="126">
        <v>18</v>
      </c>
      <c r="D13" s="124">
        <f>IFERROR(INDEX(個資!$F:$F,MATCH(C13,個資!$A:$A,0)),"")</f>
        <v>1080118</v>
      </c>
      <c r="E13" s="124" t="str">
        <f>IFERROR(INDEX(個資!$G:$G,MATCH(C13,個資!$A:$A,0)),"")</f>
        <v>小比目魚</v>
      </c>
      <c r="F13" s="89" t="s">
        <v>132</v>
      </c>
      <c r="G13" s="88" t="s">
        <v>216</v>
      </c>
      <c r="H13" s="89">
        <v>1</v>
      </c>
      <c r="I13" s="89"/>
      <c r="J13" s="89"/>
    </row>
    <row r="14" spans="1:10" ht="28.4" customHeight="1" x14ac:dyDescent="0.4">
      <c r="A14" s="87">
        <v>12</v>
      </c>
      <c r="B14" s="86" t="str">
        <f>個資!C17</f>
        <v>101</v>
      </c>
      <c r="C14" s="126">
        <v>19</v>
      </c>
      <c r="D14" s="124">
        <f>IFERROR(INDEX(個資!$F:$F,MATCH(C14,個資!$A:$A,0)),"")</f>
        <v>1080119</v>
      </c>
      <c r="E14" s="124" t="str">
        <f>IFERROR(INDEX(個資!$G:$G,MATCH(C14,個資!$A:$A,0)),"")</f>
        <v>高飛</v>
      </c>
      <c r="F14" s="89" t="s">
        <v>133</v>
      </c>
      <c r="G14" s="88" t="s">
        <v>216</v>
      </c>
      <c r="H14" s="89">
        <v>1</v>
      </c>
      <c r="I14" s="89"/>
      <c r="J14" s="89"/>
    </row>
    <row r="15" spans="1:10" ht="28.4" customHeight="1" x14ac:dyDescent="0.4">
      <c r="A15" s="87">
        <v>13</v>
      </c>
      <c r="B15" s="86" t="str">
        <f>個資!C18</f>
        <v>101</v>
      </c>
      <c r="C15" s="126">
        <v>20</v>
      </c>
      <c r="D15" s="124">
        <f>IFERROR(INDEX(個資!$F:$F,MATCH(C15,個資!$A:$A,0)),"")</f>
        <v>1080120</v>
      </c>
      <c r="E15" s="124" t="str">
        <f>IFERROR(INDEX(個資!$G:$G,MATCH(C15,個資!$A:$A,0)),"")</f>
        <v>布魯托</v>
      </c>
      <c r="F15" s="89" t="s">
        <v>134</v>
      </c>
      <c r="G15" s="88" t="s">
        <v>216</v>
      </c>
      <c r="H15" s="89">
        <v>1</v>
      </c>
      <c r="I15" s="89"/>
      <c r="J15" s="89"/>
    </row>
    <row r="16" spans="1:10" ht="28.4" customHeight="1" x14ac:dyDescent="0.4">
      <c r="A16" s="87">
        <v>14</v>
      </c>
      <c r="B16" s="86" t="str">
        <f>個資!C19</f>
        <v>101</v>
      </c>
      <c r="C16" s="126">
        <v>14</v>
      </c>
      <c r="D16" s="124">
        <f>IFERROR(INDEX(個資!$F:$F,MATCH(C16,個資!$A:$A,0)),"")</f>
        <v>1080114</v>
      </c>
      <c r="E16" s="124" t="str">
        <f>IFERROR(INDEX(個資!$G:$G,MATCH(C16,個資!$A:$A,0)),"")</f>
        <v>大眼仔</v>
      </c>
      <c r="F16" s="89" t="s">
        <v>191</v>
      </c>
      <c r="G16" s="88" t="s">
        <v>216</v>
      </c>
      <c r="H16" s="89">
        <v>1</v>
      </c>
      <c r="I16" s="89"/>
      <c r="J16" s="89"/>
    </row>
    <row r="17" spans="1:10" ht="28.4" customHeight="1" x14ac:dyDescent="0.4">
      <c r="A17" s="87">
        <v>15</v>
      </c>
      <c r="B17" s="86" t="str">
        <f>個資!C20</f>
        <v>101</v>
      </c>
      <c r="C17" s="126"/>
      <c r="D17" s="124" t="str">
        <f>IFERROR(INDEX(個資!$F:$F,MATCH(C17,個資!$A:$A,0)),"")</f>
        <v/>
      </c>
      <c r="E17" s="124" t="str">
        <f>IFERROR(INDEX(個資!$G:$G,MATCH(C17,個資!$A:$A,0)),"")</f>
        <v/>
      </c>
      <c r="F17" s="89"/>
      <c r="G17" s="89"/>
      <c r="H17" s="89"/>
      <c r="I17" s="89"/>
      <c r="J17" s="89"/>
    </row>
    <row r="18" spans="1:10" ht="28.4" customHeight="1" x14ac:dyDescent="0.4">
      <c r="A18" s="87">
        <v>16</v>
      </c>
      <c r="B18" s="86" t="str">
        <f>個資!C21</f>
        <v>101</v>
      </c>
      <c r="C18" s="126"/>
      <c r="D18" s="124" t="str">
        <f>IFERROR(INDEX(個資!$F:$F,MATCH(C18,個資!$A:$A,0)),"")</f>
        <v/>
      </c>
      <c r="E18" s="124" t="str">
        <f>IFERROR(INDEX(個資!$G:$G,MATCH(C18,個資!$A:$A,0)),"")</f>
        <v/>
      </c>
      <c r="F18" s="89"/>
      <c r="G18" s="89"/>
      <c r="H18" s="89"/>
      <c r="I18" s="89"/>
      <c r="J18" s="89"/>
    </row>
    <row r="19" spans="1:10" ht="28.4" customHeight="1" x14ac:dyDescent="0.4">
      <c r="A19" s="87">
        <v>17</v>
      </c>
      <c r="B19" s="86" t="str">
        <f>個資!C22</f>
        <v>101</v>
      </c>
      <c r="C19" s="126"/>
      <c r="D19" s="124" t="str">
        <f>IFERROR(INDEX(個資!$F:$F,MATCH(C19,個資!$A:$A,0)),"")</f>
        <v/>
      </c>
      <c r="E19" s="124" t="str">
        <f>IFERROR(INDEX(個資!$G:$G,MATCH(C19,個資!$A:$A,0)),"")</f>
        <v/>
      </c>
      <c r="F19" s="89"/>
      <c r="G19" s="89"/>
      <c r="H19" s="89"/>
      <c r="I19" s="89"/>
      <c r="J19" s="89"/>
    </row>
    <row r="20" spans="1:10" ht="28.4" customHeight="1" x14ac:dyDescent="0.4">
      <c r="A20" s="87">
        <v>18</v>
      </c>
      <c r="B20" s="86" t="str">
        <f>個資!C23</f>
        <v>101</v>
      </c>
      <c r="C20" s="126"/>
      <c r="D20" s="124" t="str">
        <f>IFERROR(INDEX(個資!$F:$F,MATCH(C20,個資!$A:$A,0)),"")</f>
        <v/>
      </c>
      <c r="E20" s="124" t="str">
        <f>IFERROR(INDEX(個資!$G:$G,MATCH(C20,個資!$A:$A,0)),"")</f>
        <v/>
      </c>
      <c r="F20" s="89"/>
      <c r="G20" s="89"/>
      <c r="H20" s="89"/>
      <c r="I20" s="89"/>
      <c r="J20" s="89"/>
    </row>
    <row r="21" spans="1:10" ht="28.4" customHeight="1" x14ac:dyDescent="0.4">
      <c r="A21" s="87">
        <v>19</v>
      </c>
      <c r="B21" s="86" t="str">
        <f>個資!C24</f>
        <v>101</v>
      </c>
      <c r="C21" s="126"/>
      <c r="D21" s="124" t="str">
        <f>IFERROR(INDEX(個資!$F:$F,MATCH(C21,個資!$A:$A,0)),"")</f>
        <v/>
      </c>
      <c r="E21" s="124" t="str">
        <f>IFERROR(INDEX(個資!$G:$G,MATCH(C21,個資!$A:$A,0)),"")</f>
        <v/>
      </c>
      <c r="F21" s="89"/>
      <c r="G21" s="89"/>
      <c r="H21" s="89"/>
      <c r="I21" s="89"/>
      <c r="J21" s="89"/>
    </row>
    <row r="22" spans="1:10" ht="27.75" customHeight="1" x14ac:dyDescent="0.4">
      <c r="A22" s="87">
        <v>20</v>
      </c>
      <c r="B22" s="86" t="str">
        <f>個資!C25</f>
        <v>101</v>
      </c>
      <c r="C22" s="126"/>
      <c r="D22" s="124" t="str">
        <f>IFERROR(INDEX(個資!$F:$F,MATCH(C22,個資!$A:$A,0)),"")</f>
        <v/>
      </c>
      <c r="E22" s="124" t="str">
        <f>IFERROR(INDEX(個資!$G:$G,MATCH(C22,個資!$A:$A,0)),"")</f>
        <v/>
      </c>
      <c r="F22" s="89"/>
      <c r="G22" s="89"/>
      <c r="H22" s="89"/>
      <c r="I22" s="89"/>
      <c r="J22" s="89"/>
    </row>
    <row r="23" spans="1:10" hidden="1" x14ac:dyDescent="0.4">
      <c r="G23" s="85" t="s">
        <v>217</v>
      </c>
      <c r="H23" s="85">
        <v>1</v>
      </c>
    </row>
    <row r="24" spans="1:10" hidden="1" x14ac:dyDescent="0.4">
      <c r="G24" s="85" t="s">
        <v>219</v>
      </c>
      <c r="H24" s="85">
        <v>2</v>
      </c>
    </row>
    <row r="25" spans="1:10" hidden="1" x14ac:dyDescent="0.4">
      <c r="G25" s="85" t="s">
        <v>218</v>
      </c>
      <c r="H25" s="85">
        <v>3</v>
      </c>
    </row>
    <row r="26" spans="1:10" hidden="1" x14ac:dyDescent="0.4">
      <c r="G26" s="85" t="s">
        <v>222</v>
      </c>
    </row>
    <row r="27" spans="1:10" hidden="1" x14ac:dyDescent="0.4">
      <c r="G27" s="85" t="s">
        <v>221</v>
      </c>
    </row>
    <row r="28" spans="1:10" hidden="1" x14ac:dyDescent="0.4">
      <c r="G28" s="85" t="s">
        <v>220</v>
      </c>
    </row>
  </sheetData>
  <sheetProtection algorithmName="SHA-512" hashValue="vaenMgnFXHxUScF5p5vw5RvEp1QXVBpETTnNe8/7T0r7kdu/qj8f9jgtvvMAm2TlcZydIwB34rsA/pG1bUsEMA==" saltValue="H38uizI/Dvy4t6u/qMYyyA==" spinCount="100000" sheet="1" objects="1" scenarios="1"/>
  <phoneticPr fontId="1" type="noConversion"/>
  <conditionalFormatting sqref="F1:F1048576">
    <cfRule type="duplicateValues" dxfId="0" priority="1"/>
  </conditionalFormatting>
  <dataValidations disablePrompts="1" count="2">
    <dataValidation type="list" allowBlank="1" showInputMessage="1" showErrorMessage="1" sqref="G3:G22">
      <formula1>$G$23:$G$28</formula1>
    </dataValidation>
    <dataValidation type="list" allowBlank="1" showInputMessage="1" showErrorMessage="1" sqref="H3:H22">
      <formula1>$H$23:$H$25</formula1>
    </dataValidation>
  </dataValidations>
  <pageMargins left="0.39370078740157483" right="0.39370078740157483" top="1.1811023622047245" bottom="1.5748031496062993" header="0.31496062992125984" footer="0.78740157480314965"/>
  <pageSetup orientation="portrait" r:id="rId1"/>
  <headerFooter>
    <oddHeader>&amp;C&amp;"-,粗體"&amp;14新東國中《學生獎懲請示單》
~班級小老師~&amp;R&amp;D</oddHeader>
    <oddFooter xml:space="preserve">&amp;L導師：                                  生教組長：                                  學務主任：                        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座位輸入!$B$5:$B$33</xm:f>
          </x14:formula1>
          <xm:sqref>F3:F22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tabColor theme="7" tint="-0.249977111117893"/>
  </sheetPr>
  <dimension ref="A1:N35"/>
  <sheetViews>
    <sheetView view="pageLayout" zoomScaleNormal="100" workbookViewId="0">
      <selection activeCell="F7" sqref="F7"/>
    </sheetView>
  </sheetViews>
  <sheetFormatPr defaultColWidth="9" defaultRowHeight="17" x14ac:dyDescent="0.4"/>
  <cols>
    <col min="1" max="1" width="7.453125" style="7" customWidth="1"/>
    <col min="2" max="2" width="10" style="23" customWidth="1"/>
    <col min="3" max="3" width="6.453125" style="6" customWidth="1"/>
    <col min="4" max="4" width="6.90625" style="6" customWidth="1"/>
    <col min="5" max="5" width="2.36328125" style="6" customWidth="1"/>
    <col min="6" max="6" width="7.453125" style="7" customWidth="1"/>
    <col min="7" max="7" width="10" style="23" customWidth="1"/>
    <col min="8" max="8" width="6.453125" style="6" customWidth="1"/>
    <col min="9" max="9" width="6.90625" style="6" customWidth="1"/>
    <col min="10" max="10" width="2.36328125" style="6" customWidth="1"/>
    <col min="11" max="11" width="7.453125" style="7" customWidth="1"/>
    <col min="12" max="12" width="10" style="23" customWidth="1"/>
    <col min="13" max="13" width="6.453125" style="6" customWidth="1"/>
    <col min="14" max="14" width="6.90625" style="6" customWidth="1"/>
    <col min="15" max="16384" width="9" style="6"/>
  </cols>
  <sheetData>
    <row r="1" spans="1:14" ht="17.5" thickBot="1" x14ac:dyDescent="0.45">
      <c r="A1" s="39"/>
      <c r="B1" s="7" t="str">
        <f>個資!F1&amp;"學年"</f>
        <v>109-1學年</v>
      </c>
      <c r="D1" s="6" t="str">
        <f>LEFT(A6,3)&amp;"班 "</f>
        <v xml:space="preserve">101班 </v>
      </c>
      <c r="F1" s="39"/>
      <c r="G1" s="7" t="str">
        <f>B1</f>
        <v>109-1學年</v>
      </c>
      <c r="I1" s="6" t="str">
        <f>D1</f>
        <v xml:space="preserve">101班 </v>
      </c>
      <c r="K1" s="39"/>
      <c r="L1" s="7" t="str">
        <f>B1</f>
        <v>109-1學年</v>
      </c>
      <c r="N1" s="6" t="str">
        <f>D1</f>
        <v xml:space="preserve">101班 </v>
      </c>
    </row>
    <row r="2" spans="1:14" ht="17.5" thickBot="1" x14ac:dyDescent="0.45">
      <c r="A2" s="272" t="s">
        <v>140</v>
      </c>
      <c r="B2" s="273"/>
      <c r="C2" s="273"/>
      <c r="D2" s="274"/>
      <c r="F2" s="275" t="str">
        <f>A2</f>
        <v>第        次段考</v>
      </c>
      <c r="G2" s="276"/>
      <c r="H2" s="276"/>
      <c r="I2" s="277"/>
      <c r="K2" s="278" t="str">
        <f>A2</f>
        <v>第        次段考</v>
      </c>
      <c r="L2" s="273"/>
      <c r="M2" s="273"/>
      <c r="N2" s="274"/>
    </row>
    <row r="3" spans="1:14" ht="141.65" customHeight="1" x14ac:dyDescent="0.4">
      <c r="A3" s="279" t="s">
        <v>40</v>
      </c>
      <c r="B3" s="280"/>
      <c r="C3" s="280"/>
      <c r="D3" s="281"/>
      <c r="F3" s="279" t="str">
        <f>A3</f>
        <v>科目：</v>
      </c>
      <c r="G3" s="280"/>
      <c r="H3" s="280"/>
      <c r="I3" s="281"/>
      <c r="K3" s="279" t="str">
        <f>A3</f>
        <v>科目：</v>
      </c>
      <c r="L3" s="280"/>
      <c r="M3" s="280"/>
      <c r="N3" s="281"/>
    </row>
    <row r="4" spans="1:14" ht="19.5" customHeight="1" thickBot="1" x14ac:dyDescent="0.45">
      <c r="A4" s="269" t="s">
        <v>27</v>
      </c>
      <c r="B4" s="270"/>
      <c r="C4" s="270"/>
      <c r="D4" s="271"/>
      <c r="F4" s="269" t="s">
        <v>27</v>
      </c>
      <c r="G4" s="270"/>
      <c r="H4" s="270"/>
      <c r="I4" s="271"/>
      <c r="K4" s="269" t="s">
        <v>27</v>
      </c>
      <c r="L4" s="270"/>
      <c r="M4" s="270"/>
      <c r="N4" s="271"/>
    </row>
    <row r="5" spans="1:14" ht="59.15" customHeight="1" x14ac:dyDescent="0.4">
      <c r="A5" s="40" t="s">
        <v>96</v>
      </c>
      <c r="B5" s="22" t="s">
        <v>139</v>
      </c>
      <c r="C5" s="41" t="s">
        <v>141</v>
      </c>
      <c r="D5" s="41" t="s">
        <v>142</v>
      </c>
      <c r="F5" s="40" t="s">
        <v>96</v>
      </c>
      <c r="G5" s="22" t="s">
        <v>139</v>
      </c>
      <c r="H5" s="41" t="s">
        <v>141</v>
      </c>
      <c r="I5" s="41" t="s">
        <v>142</v>
      </c>
      <c r="K5" s="40" t="s">
        <v>96</v>
      </c>
      <c r="L5" s="22" t="s">
        <v>139</v>
      </c>
      <c r="M5" s="41" t="s">
        <v>141</v>
      </c>
      <c r="N5" s="41" t="s">
        <v>142</v>
      </c>
    </row>
    <row r="6" spans="1:14" ht="17.149999999999999" customHeight="1" x14ac:dyDescent="0.4">
      <c r="A6" s="3" t="str">
        <f>個資!B6</f>
        <v>10101</v>
      </c>
      <c r="B6" s="3" t="str">
        <f>IFERROR(INDEX(個資!$G:$G,MATCH(A6,個資!$B:$B,0)),"")</f>
        <v>唐老鴨</v>
      </c>
      <c r="C6" s="24"/>
      <c r="D6" s="24"/>
      <c r="F6" s="3" t="str">
        <f>A6</f>
        <v>10101</v>
      </c>
      <c r="G6" s="3" t="str">
        <f>IFERROR(INDEX(個資!$G:$G,MATCH(F6,個資!$B:$B,0)),"")</f>
        <v>唐老鴨</v>
      </c>
      <c r="H6" s="24"/>
      <c r="I6" s="24"/>
      <c r="K6" s="3" t="str">
        <f>A6</f>
        <v>10101</v>
      </c>
      <c r="L6" s="3" t="str">
        <f>IFERROR(INDEX(個資!$G:$G,MATCH(K6,個資!$B:$B,0)),"")</f>
        <v>唐老鴨</v>
      </c>
      <c r="M6" s="24"/>
      <c r="N6" s="24"/>
    </row>
    <row r="7" spans="1:14" ht="17.149999999999999" customHeight="1" x14ac:dyDescent="0.4">
      <c r="A7" s="3" t="str">
        <f>個資!B7</f>
        <v>10102</v>
      </c>
      <c r="B7" s="3" t="str">
        <f>IFERROR(INDEX(個資!$G:$G,MATCH(A7,個資!$B:$B,0)),"")</f>
        <v>跳跳虎</v>
      </c>
      <c r="C7" s="24"/>
      <c r="D7" s="24"/>
      <c r="F7" s="3" t="str">
        <f t="shared" ref="F7:F35" si="0">A7</f>
        <v>10102</v>
      </c>
      <c r="G7" s="3" t="str">
        <f>IFERROR(INDEX(個資!$G:$G,MATCH(F7,個資!$B:$B,0)),"")</f>
        <v>跳跳虎</v>
      </c>
      <c r="H7" s="24"/>
      <c r="I7" s="24"/>
      <c r="K7" s="3" t="str">
        <f t="shared" ref="K7:K35" si="1">A7</f>
        <v>10102</v>
      </c>
      <c r="L7" s="3" t="str">
        <f>IFERROR(INDEX(個資!$G:$G,MATCH(K7,個資!$B:$B,0)),"")</f>
        <v>跳跳虎</v>
      </c>
      <c r="M7" s="24"/>
      <c r="N7" s="24"/>
    </row>
    <row r="8" spans="1:14" ht="17.149999999999999" customHeight="1" x14ac:dyDescent="0.4">
      <c r="A8" s="3" t="str">
        <f>個資!B8</f>
        <v>10103</v>
      </c>
      <c r="B8" s="3" t="str">
        <f>IFERROR(INDEX(個資!$G:$G,MATCH(A8,個資!$B:$B,0)),"")</f>
        <v>小熊維尼</v>
      </c>
      <c r="C8" s="24"/>
      <c r="D8" s="24"/>
      <c r="F8" s="3" t="str">
        <f t="shared" si="0"/>
        <v>10103</v>
      </c>
      <c r="G8" s="3" t="str">
        <f>IFERROR(INDEX(個資!$G:$G,MATCH(F8,個資!$B:$B,0)),"")</f>
        <v>小熊維尼</v>
      </c>
      <c r="H8" s="24"/>
      <c r="I8" s="24"/>
      <c r="K8" s="3" t="str">
        <f t="shared" si="1"/>
        <v>10103</v>
      </c>
      <c r="L8" s="3" t="str">
        <f>IFERROR(INDEX(個資!$G:$G,MATCH(K8,個資!$B:$B,0)),"")</f>
        <v>小熊維尼</v>
      </c>
      <c r="M8" s="24"/>
      <c r="N8" s="24"/>
    </row>
    <row r="9" spans="1:14" ht="17.149999999999999" customHeight="1" x14ac:dyDescent="0.4">
      <c r="A9" s="3" t="str">
        <f>個資!B9</f>
        <v>10104</v>
      </c>
      <c r="B9" s="3" t="str">
        <f>IFERROR(INDEX(個資!$G:$G,MATCH(A9,個資!$B:$B,0)),"")</f>
        <v xml:space="preserve">米老鼠 </v>
      </c>
      <c r="C9" s="24"/>
      <c r="D9" s="24"/>
      <c r="F9" s="3" t="str">
        <f t="shared" si="0"/>
        <v>10104</v>
      </c>
      <c r="G9" s="3" t="str">
        <f>IFERROR(INDEX(個資!$G:$G,MATCH(F9,個資!$B:$B,0)),"")</f>
        <v xml:space="preserve">米老鼠 </v>
      </c>
      <c r="H9" s="24"/>
      <c r="I9" s="24"/>
      <c r="K9" s="3" t="str">
        <f t="shared" si="1"/>
        <v>10104</v>
      </c>
      <c r="L9" s="3" t="str">
        <f>IFERROR(INDEX(個資!$G:$G,MATCH(K9,個資!$B:$B,0)),"")</f>
        <v xml:space="preserve">米老鼠 </v>
      </c>
      <c r="M9" s="24"/>
      <c r="N9" s="24"/>
    </row>
    <row r="10" spans="1:14" ht="17.149999999999999" customHeight="1" x14ac:dyDescent="0.4">
      <c r="A10" s="3" t="str">
        <f>個資!B10</f>
        <v>10105</v>
      </c>
      <c r="B10" s="3" t="str">
        <f>IFERROR(INDEX(個資!$G:$G,MATCH(A10,個資!$B:$B,0)),"")</f>
        <v>小豬</v>
      </c>
      <c r="C10" s="24"/>
      <c r="D10" s="24"/>
      <c r="F10" s="3" t="str">
        <f t="shared" si="0"/>
        <v>10105</v>
      </c>
      <c r="G10" s="3" t="str">
        <f>IFERROR(INDEX(個資!$G:$G,MATCH(F10,個資!$B:$B,0)),"")</f>
        <v>小豬</v>
      </c>
      <c r="H10" s="24"/>
      <c r="I10" s="24"/>
      <c r="K10" s="3" t="str">
        <f t="shared" si="1"/>
        <v>10105</v>
      </c>
      <c r="L10" s="3" t="str">
        <f>IFERROR(INDEX(個資!$G:$G,MATCH(K10,個資!$B:$B,0)),"")</f>
        <v>小豬</v>
      </c>
      <c r="M10" s="24"/>
      <c r="N10" s="24"/>
    </row>
    <row r="11" spans="1:14" ht="17.149999999999999" customHeight="1" x14ac:dyDescent="0.4">
      <c r="A11" s="3" t="str">
        <f>個資!B11</f>
        <v>10106</v>
      </c>
      <c r="B11" s="3" t="str">
        <f>IFERROR(INDEX(個資!$G:$G,MATCH(A11,個資!$B:$B,0)),"")</f>
        <v>白雪公主</v>
      </c>
      <c r="C11" s="24"/>
      <c r="D11" s="24"/>
      <c r="F11" s="3" t="str">
        <f t="shared" si="0"/>
        <v>10106</v>
      </c>
      <c r="G11" s="3" t="str">
        <f>IFERROR(INDEX(個資!$G:$G,MATCH(F11,個資!$B:$B,0)),"")</f>
        <v>白雪公主</v>
      </c>
      <c r="H11" s="24"/>
      <c r="I11" s="24"/>
      <c r="K11" s="3" t="str">
        <f t="shared" si="1"/>
        <v>10106</v>
      </c>
      <c r="L11" s="3" t="str">
        <f>IFERROR(INDEX(個資!$G:$G,MATCH(K11,個資!$B:$B,0)),"")</f>
        <v>白雪公主</v>
      </c>
      <c r="M11" s="24"/>
      <c r="N11" s="24"/>
    </row>
    <row r="12" spans="1:14" ht="17.149999999999999" customHeight="1" x14ac:dyDescent="0.4">
      <c r="A12" s="3" t="str">
        <f>個資!B12</f>
        <v>10107</v>
      </c>
      <c r="B12" s="3" t="str">
        <f>IFERROR(INDEX(個資!$G:$G,MATCH(A12,個資!$B:$B,0)),"")</f>
        <v>灰姑娘</v>
      </c>
      <c r="C12" s="24"/>
      <c r="D12" s="24"/>
      <c r="F12" s="3" t="str">
        <f t="shared" si="0"/>
        <v>10107</v>
      </c>
      <c r="G12" s="3" t="str">
        <f>IFERROR(INDEX(個資!$G:$G,MATCH(F12,個資!$B:$B,0)),"")</f>
        <v>灰姑娘</v>
      </c>
      <c r="H12" s="24"/>
      <c r="I12" s="24"/>
      <c r="K12" s="3" t="str">
        <f t="shared" si="1"/>
        <v>10107</v>
      </c>
      <c r="L12" s="3" t="str">
        <f>IFERROR(INDEX(個資!$G:$G,MATCH(K12,個資!$B:$B,0)),"")</f>
        <v>灰姑娘</v>
      </c>
      <c r="M12" s="24"/>
      <c r="N12" s="24"/>
    </row>
    <row r="13" spans="1:14" ht="17.149999999999999" customHeight="1" x14ac:dyDescent="0.4">
      <c r="A13" s="3" t="str">
        <f>個資!B13</f>
        <v>10108</v>
      </c>
      <c r="B13" s="3" t="str">
        <f>IFERROR(INDEX(個資!$G:$G,MATCH(A13,個資!$B:$B,0)),"")</f>
        <v>皮諾丘</v>
      </c>
      <c r="C13" s="24"/>
      <c r="D13" s="24"/>
      <c r="F13" s="3" t="str">
        <f t="shared" si="0"/>
        <v>10108</v>
      </c>
      <c r="G13" s="3" t="str">
        <f>IFERROR(INDEX(個資!$G:$G,MATCH(F13,個資!$B:$B,0)),"")</f>
        <v>皮諾丘</v>
      </c>
      <c r="H13" s="24"/>
      <c r="I13" s="24"/>
      <c r="K13" s="3" t="str">
        <f t="shared" si="1"/>
        <v>10108</v>
      </c>
      <c r="L13" s="3" t="str">
        <f>IFERROR(INDEX(個資!$G:$G,MATCH(K13,個資!$B:$B,0)),"")</f>
        <v>皮諾丘</v>
      </c>
      <c r="M13" s="24"/>
      <c r="N13" s="24"/>
    </row>
    <row r="14" spans="1:14" ht="17.149999999999999" customHeight="1" x14ac:dyDescent="0.4">
      <c r="A14" s="3" t="str">
        <f>個資!B14</f>
        <v>10109</v>
      </c>
      <c r="B14" s="3" t="str">
        <f>IFERROR(INDEX(個資!$G:$G,MATCH(A14,個資!$B:$B,0)),"")</f>
        <v>小鹿斑比</v>
      </c>
      <c r="C14" s="24"/>
      <c r="D14" s="24"/>
      <c r="F14" s="3" t="str">
        <f t="shared" si="0"/>
        <v>10109</v>
      </c>
      <c r="G14" s="3" t="str">
        <f>IFERROR(INDEX(個資!$G:$G,MATCH(F14,個資!$B:$B,0)),"")</f>
        <v>小鹿斑比</v>
      </c>
      <c r="H14" s="24"/>
      <c r="I14" s="24"/>
      <c r="K14" s="3" t="str">
        <f t="shared" si="1"/>
        <v>10109</v>
      </c>
      <c r="L14" s="3" t="str">
        <f>IFERROR(INDEX(個資!$G:$G,MATCH(K14,個資!$B:$B,0)),"")</f>
        <v>小鹿斑比</v>
      </c>
      <c r="M14" s="24"/>
      <c r="N14" s="24"/>
    </row>
    <row r="15" spans="1:14" ht="17.149999999999999" customHeight="1" x14ac:dyDescent="0.4">
      <c r="A15" s="3" t="str">
        <f>個資!B15</f>
        <v>10110</v>
      </c>
      <c r="B15" s="3" t="str">
        <f>IFERROR(INDEX(個資!$G:$G,MATCH(A15,個資!$B:$B,0)),"")</f>
        <v>邦妮兔</v>
      </c>
      <c r="C15" s="24"/>
      <c r="D15" s="24"/>
      <c r="F15" s="3" t="str">
        <f t="shared" si="0"/>
        <v>10110</v>
      </c>
      <c r="G15" s="3" t="str">
        <f>IFERROR(INDEX(個資!$G:$G,MATCH(F15,個資!$B:$B,0)),"")</f>
        <v>邦妮兔</v>
      </c>
      <c r="H15" s="24"/>
      <c r="I15" s="24"/>
      <c r="K15" s="3" t="str">
        <f t="shared" si="1"/>
        <v>10110</v>
      </c>
      <c r="L15" s="3" t="str">
        <f>IFERROR(INDEX(個資!$G:$G,MATCH(K15,個資!$B:$B,0)),"")</f>
        <v>邦妮兔</v>
      </c>
      <c r="M15" s="24"/>
      <c r="N15" s="24"/>
    </row>
    <row r="16" spans="1:14" ht="17.149999999999999" customHeight="1" x14ac:dyDescent="0.4">
      <c r="A16" s="3" t="str">
        <f>個資!B16</f>
        <v>10111</v>
      </c>
      <c r="B16" s="3" t="str">
        <f>IFERROR(INDEX(個資!$G:$G,MATCH(A16,個資!$B:$B,0)),"")</f>
        <v>史瑞克</v>
      </c>
      <c r="C16" s="24"/>
      <c r="D16" s="24"/>
      <c r="F16" s="3" t="str">
        <f t="shared" si="0"/>
        <v>10111</v>
      </c>
      <c r="G16" s="3" t="str">
        <f>IFERROR(INDEX(個資!$G:$G,MATCH(F16,個資!$B:$B,0)),"")</f>
        <v>史瑞克</v>
      </c>
      <c r="H16" s="24"/>
      <c r="I16" s="24"/>
      <c r="K16" s="3" t="str">
        <f t="shared" si="1"/>
        <v>10111</v>
      </c>
      <c r="L16" s="3" t="str">
        <f>IFERROR(INDEX(個資!$G:$G,MATCH(K16,個資!$B:$B,0)),"")</f>
        <v>史瑞克</v>
      </c>
      <c r="M16" s="24"/>
      <c r="N16" s="24"/>
    </row>
    <row r="17" spans="1:14" ht="17.149999999999999" customHeight="1" x14ac:dyDescent="0.4">
      <c r="A17" s="3" t="str">
        <f>個資!B17</f>
        <v>10112</v>
      </c>
      <c r="B17" s="3" t="str">
        <f>IFERROR(INDEX(個資!$G:$G,MATCH(A17,個資!$B:$B,0)),"")</f>
        <v>巴斯光年</v>
      </c>
      <c r="C17" s="24"/>
      <c r="D17" s="24"/>
      <c r="F17" s="3" t="str">
        <f t="shared" si="0"/>
        <v>10112</v>
      </c>
      <c r="G17" s="3" t="str">
        <f>IFERROR(INDEX(個資!$G:$G,MATCH(F17,個資!$B:$B,0)),"")</f>
        <v>巴斯光年</v>
      </c>
      <c r="H17" s="24"/>
      <c r="I17" s="24"/>
      <c r="K17" s="3" t="str">
        <f t="shared" si="1"/>
        <v>10112</v>
      </c>
      <c r="L17" s="3" t="str">
        <f>IFERROR(INDEX(個資!$G:$G,MATCH(K17,個資!$B:$B,0)),"")</f>
        <v>巴斯光年</v>
      </c>
      <c r="M17" s="24"/>
      <c r="N17" s="24"/>
    </row>
    <row r="18" spans="1:14" ht="17.149999999999999" customHeight="1" x14ac:dyDescent="0.4">
      <c r="A18" s="3" t="str">
        <f>個資!B18</f>
        <v>10113</v>
      </c>
      <c r="B18" s="3" t="str">
        <f>IFERROR(INDEX(個資!$G:$G,MATCH(A18,個資!$B:$B,0)),"")</f>
        <v>史迪奇</v>
      </c>
      <c r="C18" s="24"/>
      <c r="D18" s="24"/>
      <c r="F18" s="3" t="str">
        <f t="shared" si="0"/>
        <v>10113</v>
      </c>
      <c r="G18" s="3" t="str">
        <f>IFERROR(INDEX(個資!$G:$G,MATCH(F18,個資!$B:$B,0)),"")</f>
        <v>史迪奇</v>
      </c>
      <c r="H18" s="24"/>
      <c r="I18" s="24"/>
      <c r="K18" s="3" t="str">
        <f t="shared" si="1"/>
        <v>10113</v>
      </c>
      <c r="L18" s="3" t="str">
        <f>IFERROR(INDEX(個資!$G:$G,MATCH(K18,個資!$B:$B,0)),"")</f>
        <v>史迪奇</v>
      </c>
      <c r="M18" s="24"/>
      <c r="N18" s="24"/>
    </row>
    <row r="19" spans="1:14" ht="17.149999999999999" customHeight="1" x14ac:dyDescent="0.4">
      <c r="A19" s="3" t="str">
        <f>個資!B19</f>
        <v>10114</v>
      </c>
      <c r="B19" s="3" t="str">
        <f>IFERROR(INDEX(個資!$G:$G,MATCH(A19,個資!$B:$B,0)),"")</f>
        <v>大眼仔</v>
      </c>
      <c r="C19" s="24"/>
      <c r="D19" s="24"/>
      <c r="F19" s="3" t="str">
        <f t="shared" si="0"/>
        <v>10114</v>
      </c>
      <c r="G19" s="3" t="str">
        <f>IFERROR(INDEX(個資!$G:$G,MATCH(F19,個資!$B:$B,0)),"")</f>
        <v>大眼仔</v>
      </c>
      <c r="H19" s="24"/>
      <c r="I19" s="24"/>
      <c r="K19" s="3" t="str">
        <f t="shared" si="1"/>
        <v>10114</v>
      </c>
      <c r="L19" s="3" t="str">
        <f>IFERROR(INDEX(個資!$G:$G,MATCH(K19,個資!$B:$B,0)),"")</f>
        <v>大眼仔</v>
      </c>
      <c r="M19" s="24"/>
      <c r="N19" s="24"/>
    </row>
    <row r="20" spans="1:14" ht="17.149999999999999" customHeight="1" x14ac:dyDescent="0.4">
      <c r="A20" s="3" t="str">
        <f>個資!B20</f>
        <v>10115</v>
      </c>
      <c r="B20" s="3" t="str">
        <f>IFERROR(INDEX(個資!$G:$G,MATCH(A20,個資!$B:$B,0)),"")</f>
        <v>毛怪</v>
      </c>
      <c r="C20" s="24"/>
      <c r="D20" s="24"/>
      <c r="F20" s="3" t="str">
        <f t="shared" si="0"/>
        <v>10115</v>
      </c>
      <c r="G20" s="3" t="str">
        <f>IFERROR(INDEX(個資!$G:$G,MATCH(F20,個資!$B:$B,0)),"")</f>
        <v>毛怪</v>
      </c>
      <c r="H20" s="24"/>
      <c r="I20" s="24"/>
      <c r="K20" s="3" t="str">
        <f t="shared" si="1"/>
        <v>10115</v>
      </c>
      <c r="L20" s="3" t="str">
        <f>IFERROR(INDEX(個資!$G:$G,MATCH(K20,個資!$B:$B,0)),"")</f>
        <v>毛怪</v>
      </c>
      <c r="M20" s="24"/>
      <c r="N20" s="24"/>
    </row>
    <row r="21" spans="1:14" ht="17.149999999999999" customHeight="1" x14ac:dyDescent="0.4">
      <c r="A21" s="3" t="str">
        <f>個資!B21</f>
        <v>10116</v>
      </c>
      <c r="B21" s="3" t="str">
        <f>IFERROR(INDEX(個資!$G:$G,MATCH(A21,個資!$B:$B,0)),"")</f>
        <v>尼莫</v>
      </c>
      <c r="C21" s="24"/>
      <c r="D21" s="24"/>
      <c r="F21" s="3" t="str">
        <f t="shared" si="0"/>
        <v>10116</v>
      </c>
      <c r="G21" s="3" t="str">
        <f>IFERROR(INDEX(個資!$G:$G,MATCH(F21,個資!$B:$B,0)),"")</f>
        <v>尼莫</v>
      </c>
      <c r="H21" s="24"/>
      <c r="I21" s="24"/>
      <c r="K21" s="3" t="str">
        <f t="shared" si="1"/>
        <v>10116</v>
      </c>
      <c r="L21" s="3" t="str">
        <f>IFERROR(INDEX(個資!$G:$G,MATCH(K21,個資!$B:$B,0)),"")</f>
        <v>尼莫</v>
      </c>
      <c r="M21" s="24"/>
      <c r="N21" s="24"/>
    </row>
    <row r="22" spans="1:14" ht="17.149999999999999" customHeight="1" x14ac:dyDescent="0.4">
      <c r="A22" s="3" t="str">
        <f>個資!B22</f>
        <v>10117</v>
      </c>
      <c r="B22" s="3" t="str">
        <f>IFERROR(INDEX(個資!$G:$G,MATCH(A22,個資!$B:$B,0)),"")</f>
        <v>愛麗兒</v>
      </c>
      <c r="C22" s="24"/>
      <c r="D22" s="24"/>
      <c r="F22" s="3" t="str">
        <f t="shared" si="0"/>
        <v>10117</v>
      </c>
      <c r="G22" s="3" t="str">
        <f>IFERROR(INDEX(個資!$G:$G,MATCH(F22,個資!$B:$B,0)),"")</f>
        <v>愛麗兒</v>
      </c>
      <c r="H22" s="24"/>
      <c r="I22" s="24"/>
      <c r="K22" s="3" t="str">
        <f t="shared" si="1"/>
        <v>10117</v>
      </c>
      <c r="L22" s="3" t="str">
        <f>IFERROR(INDEX(個資!$G:$G,MATCH(K22,個資!$B:$B,0)),"")</f>
        <v>愛麗兒</v>
      </c>
      <c r="M22" s="24"/>
      <c r="N22" s="24"/>
    </row>
    <row r="23" spans="1:14" ht="17.149999999999999" customHeight="1" x14ac:dyDescent="0.4">
      <c r="A23" s="3" t="str">
        <f>個資!B23</f>
        <v>10118</v>
      </c>
      <c r="B23" s="3" t="str">
        <f>IFERROR(INDEX(個資!$G:$G,MATCH(A23,個資!$B:$B,0)),"")</f>
        <v>小比目魚</v>
      </c>
      <c r="C23" s="24"/>
      <c r="D23" s="24"/>
      <c r="F23" s="3" t="str">
        <f t="shared" si="0"/>
        <v>10118</v>
      </c>
      <c r="G23" s="3" t="str">
        <f>IFERROR(INDEX(個資!$G:$G,MATCH(F23,個資!$B:$B,0)),"")</f>
        <v>小比目魚</v>
      </c>
      <c r="H23" s="24"/>
      <c r="I23" s="24"/>
      <c r="K23" s="3" t="str">
        <f t="shared" si="1"/>
        <v>10118</v>
      </c>
      <c r="L23" s="3" t="str">
        <f>IFERROR(INDEX(個資!$G:$G,MATCH(K23,個資!$B:$B,0)),"")</f>
        <v>小比目魚</v>
      </c>
      <c r="M23" s="24"/>
      <c r="N23" s="24"/>
    </row>
    <row r="24" spans="1:14" ht="17.149999999999999" customHeight="1" x14ac:dyDescent="0.4">
      <c r="A24" s="3" t="str">
        <f>個資!B24</f>
        <v>10119</v>
      </c>
      <c r="B24" s="3" t="str">
        <f>IFERROR(INDEX(個資!$G:$G,MATCH(A24,個資!$B:$B,0)),"")</f>
        <v>高飛</v>
      </c>
      <c r="C24" s="24"/>
      <c r="D24" s="24"/>
      <c r="F24" s="3" t="str">
        <f t="shared" si="0"/>
        <v>10119</v>
      </c>
      <c r="G24" s="3" t="str">
        <f>IFERROR(INDEX(個資!$G:$G,MATCH(F24,個資!$B:$B,0)),"")</f>
        <v>高飛</v>
      </c>
      <c r="H24" s="24"/>
      <c r="I24" s="24"/>
      <c r="K24" s="3" t="str">
        <f t="shared" si="1"/>
        <v>10119</v>
      </c>
      <c r="L24" s="3" t="str">
        <f>IFERROR(INDEX(個資!$G:$G,MATCH(K24,個資!$B:$B,0)),"")</f>
        <v>高飛</v>
      </c>
      <c r="M24" s="24"/>
      <c r="N24" s="24"/>
    </row>
    <row r="25" spans="1:14" ht="17.149999999999999" customHeight="1" x14ac:dyDescent="0.4">
      <c r="A25" s="3" t="str">
        <f>個資!B25</f>
        <v>10120</v>
      </c>
      <c r="B25" s="3" t="str">
        <f>IFERROR(INDEX(個資!$G:$G,MATCH(A25,個資!$B:$B,0)),"")</f>
        <v>布魯托</v>
      </c>
      <c r="C25" s="24"/>
      <c r="D25" s="24"/>
      <c r="F25" s="3" t="str">
        <f t="shared" si="0"/>
        <v>10120</v>
      </c>
      <c r="G25" s="3" t="str">
        <f>IFERROR(INDEX(個資!$G:$G,MATCH(F25,個資!$B:$B,0)),"")</f>
        <v>布魯托</v>
      </c>
      <c r="H25" s="24"/>
      <c r="I25" s="24"/>
      <c r="K25" s="3" t="str">
        <f t="shared" si="1"/>
        <v>10120</v>
      </c>
      <c r="L25" s="3" t="str">
        <f>IFERROR(INDEX(個資!$G:$G,MATCH(K25,個資!$B:$B,0)),"")</f>
        <v>布魯托</v>
      </c>
      <c r="M25" s="24"/>
      <c r="N25" s="24"/>
    </row>
    <row r="26" spans="1:14" ht="17.149999999999999" customHeight="1" x14ac:dyDescent="0.4">
      <c r="A26" s="3" t="str">
        <f>個資!B26</f>
        <v>10121</v>
      </c>
      <c r="B26" s="3" t="str">
        <f>IFERROR(INDEX(個資!$G:$G,MATCH(A26,個資!$B:$B,0)),"")</f>
        <v>彭彭</v>
      </c>
      <c r="C26" s="24"/>
      <c r="D26" s="24"/>
      <c r="F26" s="3" t="str">
        <f t="shared" si="0"/>
        <v>10121</v>
      </c>
      <c r="G26" s="3" t="str">
        <f>IFERROR(INDEX(個資!$G:$G,MATCH(F26,個資!$B:$B,0)),"")</f>
        <v>彭彭</v>
      </c>
      <c r="H26" s="24"/>
      <c r="I26" s="24"/>
      <c r="K26" s="3" t="str">
        <f t="shared" si="1"/>
        <v>10121</v>
      </c>
      <c r="L26" s="3" t="str">
        <f>IFERROR(INDEX(個資!$G:$G,MATCH(K26,個資!$B:$B,0)),"")</f>
        <v>彭彭</v>
      </c>
      <c r="M26" s="24"/>
      <c r="N26" s="24"/>
    </row>
    <row r="27" spans="1:14" ht="17.149999999999999" customHeight="1" x14ac:dyDescent="0.4">
      <c r="A27" s="3" t="str">
        <f>個資!B27</f>
        <v>10122</v>
      </c>
      <c r="B27" s="3" t="str">
        <f>IFERROR(INDEX(個資!$G:$G,MATCH(A27,個資!$B:$B,0)),"")</f>
        <v>丁滿</v>
      </c>
      <c r="C27" s="24"/>
      <c r="D27" s="24"/>
      <c r="F27" s="3" t="str">
        <f t="shared" si="0"/>
        <v>10122</v>
      </c>
      <c r="G27" s="3" t="str">
        <f>IFERROR(INDEX(個資!$G:$G,MATCH(F27,個資!$B:$B,0)),"")</f>
        <v>丁滿</v>
      </c>
      <c r="H27" s="24"/>
      <c r="I27" s="24"/>
      <c r="K27" s="3" t="str">
        <f t="shared" si="1"/>
        <v>10122</v>
      </c>
      <c r="L27" s="3" t="str">
        <f>IFERROR(INDEX(個資!$G:$G,MATCH(K27,個資!$B:$B,0)),"")</f>
        <v>丁滿</v>
      </c>
      <c r="M27" s="24"/>
      <c r="N27" s="24"/>
    </row>
    <row r="28" spans="1:14" ht="17.149999999999999" customHeight="1" x14ac:dyDescent="0.4">
      <c r="A28" s="3" t="str">
        <f>個資!B28</f>
        <v>10123</v>
      </c>
      <c r="B28" s="3" t="str">
        <f>IFERROR(INDEX(個資!$G:$G,MATCH(A28,個資!$B:$B,0)),"")</f>
        <v>辛巴</v>
      </c>
      <c r="C28" s="24"/>
      <c r="D28" s="24"/>
      <c r="F28" s="3" t="str">
        <f t="shared" si="0"/>
        <v>10123</v>
      </c>
      <c r="G28" s="3" t="str">
        <f>IFERROR(INDEX(個資!$G:$G,MATCH(F28,個資!$B:$B,0)),"")</f>
        <v>辛巴</v>
      </c>
      <c r="H28" s="24"/>
      <c r="I28" s="24"/>
      <c r="K28" s="3" t="str">
        <f t="shared" si="1"/>
        <v>10123</v>
      </c>
      <c r="L28" s="3" t="str">
        <f>IFERROR(INDEX(個資!$G:$G,MATCH(K28,個資!$B:$B,0)),"")</f>
        <v>辛巴</v>
      </c>
      <c r="M28" s="24"/>
      <c r="N28" s="24"/>
    </row>
    <row r="29" spans="1:14" ht="17.149999999999999" customHeight="1" x14ac:dyDescent="0.4">
      <c r="A29" s="3" t="str">
        <f>個資!B29</f>
        <v>10124</v>
      </c>
      <c r="B29" s="3" t="str">
        <f>IFERROR(INDEX(個資!$G:$G,MATCH(A29,個資!$B:$B,0)),"")</f>
        <v>艾莉絲</v>
      </c>
      <c r="C29" s="24"/>
      <c r="D29" s="24"/>
      <c r="F29" s="3" t="str">
        <f t="shared" si="0"/>
        <v>10124</v>
      </c>
      <c r="G29" s="3" t="str">
        <f>IFERROR(INDEX(個資!$G:$G,MATCH(F29,個資!$B:$B,0)),"")</f>
        <v>艾莉絲</v>
      </c>
      <c r="H29" s="24"/>
      <c r="I29" s="24"/>
      <c r="K29" s="3" t="str">
        <f t="shared" si="1"/>
        <v>10124</v>
      </c>
      <c r="L29" s="3" t="str">
        <f>IFERROR(INDEX(個資!$G:$G,MATCH(K29,個資!$B:$B,0)),"")</f>
        <v>艾莉絲</v>
      </c>
      <c r="M29" s="24"/>
      <c r="N29" s="24"/>
    </row>
    <row r="30" spans="1:14" ht="17.149999999999999" customHeight="1" x14ac:dyDescent="0.4">
      <c r="A30" s="3" t="str">
        <f>個資!B30</f>
        <v>10125</v>
      </c>
      <c r="B30" s="3" t="str">
        <f>IFERROR(INDEX(個資!$G:$G,MATCH(A30,個資!$B:$B,0)),"")</f>
        <v>泰山</v>
      </c>
      <c r="C30" s="24"/>
      <c r="D30" s="24"/>
      <c r="F30" s="3" t="str">
        <f t="shared" si="0"/>
        <v>10125</v>
      </c>
      <c r="G30" s="3" t="str">
        <f>IFERROR(INDEX(個資!$G:$G,MATCH(F30,個資!$B:$B,0)),"")</f>
        <v>泰山</v>
      </c>
      <c r="H30" s="24"/>
      <c r="I30" s="24"/>
      <c r="K30" s="3" t="str">
        <f t="shared" si="1"/>
        <v>10125</v>
      </c>
      <c r="L30" s="3" t="str">
        <f>IFERROR(INDEX(個資!$G:$G,MATCH(K30,個資!$B:$B,0)),"")</f>
        <v>泰山</v>
      </c>
      <c r="M30" s="24"/>
      <c r="N30" s="24"/>
    </row>
    <row r="31" spans="1:14" ht="17.149999999999999" customHeight="1" x14ac:dyDescent="0.4">
      <c r="A31" s="3" t="str">
        <f>個資!B31</f>
        <v>10126</v>
      </c>
      <c r="B31" s="3" t="str">
        <f>IFERROR(INDEX(個資!$G:$G,MATCH(A31,個資!$B:$B,0)),"")</f>
        <v>小飛象</v>
      </c>
      <c r="C31" s="24"/>
      <c r="D31" s="24"/>
      <c r="F31" s="3" t="str">
        <f t="shared" si="0"/>
        <v>10126</v>
      </c>
      <c r="G31" s="3" t="str">
        <f>IFERROR(INDEX(個資!$G:$G,MATCH(F31,個資!$B:$B,0)),"")</f>
        <v>小飛象</v>
      </c>
      <c r="H31" s="24"/>
      <c r="I31" s="24"/>
      <c r="K31" s="3" t="str">
        <f t="shared" si="1"/>
        <v>10126</v>
      </c>
      <c r="L31" s="3" t="str">
        <f>IFERROR(INDEX(個資!$G:$G,MATCH(K31,個資!$B:$B,0)),"")</f>
        <v>小飛象</v>
      </c>
      <c r="M31" s="24"/>
      <c r="N31" s="24"/>
    </row>
    <row r="32" spans="1:14" ht="17.149999999999999" customHeight="1" x14ac:dyDescent="0.4">
      <c r="A32" s="3" t="str">
        <f>個資!B32</f>
        <v>10127</v>
      </c>
      <c r="B32" s="3" t="str">
        <f>IFERROR(INDEX(個資!$G:$G,MATCH(A32,個資!$B:$B,0)),"")</f>
        <v>小飛俠</v>
      </c>
      <c r="C32" s="24"/>
      <c r="D32" s="24"/>
      <c r="F32" s="3" t="str">
        <f t="shared" si="0"/>
        <v>10127</v>
      </c>
      <c r="G32" s="3" t="str">
        <f>IFERROR(INDEX(個資!$G:$G,MATCH(F32,個資!$B:$B,0)),"")</f>
        <v>小飛俠</v>
      </c>
      <c r="H32" s="24"/>
      <c r="I32" s="24"/>
      <c r="K32" s="3" t="str">
        <f t="shared" si="1"/>
        <v>10127</v>
      </c>
      <c r="L32" s="3" t="str">
        <f>IFERROR(INDEX(個資!$G:$G,MATCH(K32,個資!$B:$B,0)),"")</f>
        <v>小飛俠</v>
      </c>
      <c r="M32" s="24"/>
      <c r="N32" s="24"/>
    </row>
    <row r="33" spans="1:14" ht="17.149999999999999" customHeight="1" x14ac:dyDescent="0.4">
      <c r="A33" s="3" t="str">
        <f>個資!B33</f>
        <v>10128</v>
      </c>
      <c r="B33" s="3" t="str">
        <f>IFERROR(INDEX(個資!$G:$G,MATCH(A33,個資!$B:$B,0)),"")</f>
        <v>茉莉</v>
      </c>
      <c r="C33" s="24"/>
      <c r="D33" s="24"/>
      <c r="F33" s="3" t="str">
        <f t="shared" si="0"/>
        <v>10128</v>
      </c>
      <c r="G33" s="3" t="str">
        <f>IFERROR(INDEX(個資!$G:$G,MATCH(F33,個資!$B:$B,0)),"")</f>
        <v>茉莉</v>
      </c>
      <c r="H33" s="24"/>
      <c r="I33" s="24"/>
      <c r="K33" s="3" t="str">
        <f t="shared" si="1"/>
        <v>10128</v>
      </c>
      <c r="L33" s="3" t="str">
        <f>IFERROR(INDEX(個資!$G:$G,MATCH(K33,個資!$B:$B,0)),"")</f>
        <v>茉莉</v>
      </c>
      <c r="M33" s="24"/>
      <c r="N33" s="24"/>
    </row>
    <row r="34" spans="1:14" ht="17.149999999999999" customHeight="1" x14ac:dyDescent="0.4">
      <c r="A34" s="3" t="str">
        <f>個資!B34</f>
        <v>10129</v>
      </c>
      <c r="B34" s="3" t="str">
        <f>IFERROR(INDEX(個資!$G:$G,MATCH(A34,個資!$B:$B,0)),"")</f>
        <v>阿布</v>
      </c>
      <c r="C34" s="24"/>
      <c r="D34" s="24"/>
      <c r="F34" s="3" t="str">
        <f t="shared" si="0"/>
        <v>10129</v>
      </c>
      <c r="G34" s="3" t="str">
        <f>IFERROR(INDEX(個資!$G:$G,MATCH(F34,個資!$B:$B,0)),"")</f>
        <v>阿布</v>
      </c>
      <c r="H34" s="24"/>
      <c r="I34" s="24"/>
      <c r="K34" s="3" t="str">
        <f t="shared" si="1"/>
        <v>10129</v>
      </c>
      <c r="L34" s="3" t="str">
        <f>IFERROR(INDEX(個資!$G:$G,MATCH(K34,個資!$B:$B,0)),"")</f>
        <v>阿布</v>
      </c>
      <c r="M34" s="24"/>
      <c r="N34" s="24"/>
    </row>
    <row r="35" spans="1:14" ht="17.149999999999999" customHeight="1" x14ac:dyDescent="0.4">
      <c r="A35" s="3" t="str">
        <f>個資!B35</f>
        <v>10130</v>
      </c>
      <c r="B35" s="3" t="str">
        <f>IFERROR(INDEX(個資!$G:$G,MATCH(A35,個資!$B:$B,0)),"")</f>
        <v>阿拉丁</v>
      </c>
      <c r="C35" s="24"/>
      <c r="D35" s="24"/>
      <c r="F35" s="3" t="str">
        <f t="shared" si="0"/>
        <v>10130</v>
      </c>
      <c r="G35" s="3" t="str">
        <f>IFERROR(INDEX(個資!$G:$G,MATCH(F35,個資!$B:$B,0)),"")</f>
        <v>阿拉丁</v>
      </c>
      <c r="H35" s="24"/>
      <c r="I35" s="24"/>
      <c r="K35" s="3" t="str">
        <f t="shared" si="1"/>
        <v>10130</v>
      </c>
      <c r="L35" s="3" t="str">
        <f>IFERROR(INDEX(個資!$G:$G,MATCH(K35,個資!$B:$B,0)),"")</f>
        <v>阿拉丁</v>
      </c>
      <c r="M35" s="24"/>
      <c r="N35" s="24"/>
    </row>
  </sheetData>
  <sheetProtection algorithmName="SHA-512" hashValue="P8OXo8K33IRUZBAeQa/swOCXl5W9UNhvCI2T1xi4HsZst+1ZQIu8ZWBtQx0kZskTq9kRuQ4Up+3jsZUexHDKcQ==" saltValue="57E8tcOAFg9531jvBjKmQA==" spinCount="100000" sheet="1" objects="1" scenarios="1"/>
  <mergeCells count="9">
    <mergeCell ref="A4:D4"/>
    <mergeCell ref="F4:I4"/>
    <mergeCell ref="K4:N4"/>
    <mergeCell ref="A2:D2"/>
    <mergeCell ref="F2:I2"/>
    <mergeCell ref="K2:N2"/>
    <mergeCell ref="A3:D3"/>
    <mergeCell ref="F3:I3"/>
    <mergeCell ref="K3:N3"/>
  </mergeCells>
  <phoneticPr fontId="1" type="noConversion"/>
  <pageMargins left="0.39370078740157483" right="0.39370078740157483" top="0.39370078740157483" bottom="0.39370078740157483" header="0.19685039370078741" footer="0.19685039370078741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24"/>
  <sheetViews>
    <sheetView view="pageLayout" zoomScaleNormal="100" workbookViewId="0">
      <selection activeCell="L14" sqref="L14"/>
    </sheetView>
  </sheetViews>
  <sheetFormatPr defaultColWidth="8.7265625" defaultRowHeight="17" x14ac:dyDescent="0.4"/>
  <cols>
    <col min="1" max="1" width="4.6328125" style="6" customWidth="1"/>
    <col min="2" max="2" width="6.7265625" style="6" customWidth="1"/>
    <col min="3" max="3" width="9.6328125" style="7" customWidth="1"/>
    <col min="4" max="5" width="7.90625" style="7" bestFit="1" customWidth="1"/>
    <col min="6" max="6" width="18" style="67" customWidth="1"/>
    <col min="7" max="7" width="6.6328125" style="67" customWidth="1"/>
    <col min="8" max="8" width="4.90625" style="6" customWidth="1"/>
    <col min="9" max="9" width="4.6328125" style="6" customWidth="1"/>
    <col min="10" max="10" width="6.7265625" style="6" customWidth="1"/>
    <col min="11" max="11" width="9.6328125" style="7" customWidth="1"/>
    <col min="12" max="13" width="7.90625" style="7" bestFit="1" customWidth="1"/>
    <col min="14" max="14" width="18" style="67" customWidth="1"/>
    <col min="15" max="15" width="6.6328125" style="67" customWidth="1"/>
    <col min="16" max="16" width="11.90625" style="6" customWidth="1"/>
    <col min="17" max="17" width="100.36328125" style="6" customWidth="1"/>
    <col min="18" max="18" width="17.453125" style="6" customWidth="1"/>
    <col min="19" max="255" width="8.7265625" style="6"/>
    <col min="256" max="256" width="4.6328125" style="6" customWidth="1"/>
    <col min="257" max="257" width="9.6328125" style="6" customWidth="1"/>
    <col min="258" max="259" width="9.453125" style="6" bestFit="1" customWidth="1"/>
    <col min="260" max="260" width="10.26953125" style="6" customWidth="1"/>
    <col min="261" max="261" width="9.6328125" style="6" customWidth="1"/>
    <col min="262" max="262" width="21.08984375" style="6" customWidth="1"/>
    <col min="263" max="263" width="10.453125" style="6" bestFit="1" customWidth="1"/>
    <col min="264" max="511" width="8.7265625" style="6"/>
    <col min="512" max="512" width="4.6328125" style="6" customWidth="1"/>
    <col min="513" max="513" width="9.6328125" style="6" customWidth="1"/>
    <col min="514" max="515" width="9.453125" style="6" bestFit="1" customWidth="1"/>
    <col min="516" max="516" width="10.26953125" style="6" customWidth="1"/>
    <col min="517" max="517" width="9.6328125" style="6" customWidth="1"/>
    <col min="518" max="518" width="21.08984375" style="6" customWidth="1"/>
    <col min="519" max="519" width="10.453125" style="6" bestFit="1" customWidth="1"/>
    <col min="520" max="767" width="8.7265625" style="6"/>
    <col min="768" max="768" width="4.6328125" style="6" customWidth="1"/>
    <col min="769" max="769" width="9.6328125" style="6" customWidth="1"/>
    <col min="770" max="771" width="9.453125" style="6" bestFit="1" customWidth="1"/>
    <col min="772" max="772" width="10.26953125" style="6" customWidth="1"/>
    <col min="773" max="773" width="9.6328125" style="6" customWidth="1"/>
    <col min="774" max="774" width="21.08984375" style="6" customWidth="1"/>
    <col min="775" max="775" width="10.453125" style="6" bestFit="1" customWidth="1"/>
    <col min="776" max="1023" width="8.7265625" style="6"/>
    <col min="1024" max="1024" width="4.6328125" style="6" customWidth="1"/>
    <col min="1025" max="1025" width="9.6328125" style="6" customWidth="1"/>
    <col min="1026" max="1027" width="9.453125" style="6" bestFit="1" customWidth="1"/>
    <col min="1028" max="1028" width="10.26953125" style="6" customWidth="1"/>
    <col min="1029" max="1029" width="9.6328125" style="6" customWidth="1"/>
    <col min="1030" max="1030" width="21.08984375" style="6" customWidth="1"/>
    <col min="1031" max="1031" width="10.453125" style="6" bestFit="1" customWidth="1"/>
    <col min="1032" max="1279" width="8.7265625" style="6"/>
    <col min="1280" max="1280" width="4.6328125" style="6" customWidth="1"/>
    <col min="1281" max="1281" width="9.6328125" style="6" customWidth="1"/>
    <col min="1282" max="1283" width="9.453125" style="6" bestFit="1" customWidth="1"/>
    <col min="1284" max="1284" width="10.26953125" style="6" customWidth="1"/>
    <col min="1285" max="1285" width="9.6328125" style="6" customWidth="1"/>
    <col min="1286" max="1286" width="21.08984375" style="6" customWidth="1"/>
    <col min="1287" max="1287" width="10.453125" style="6" bestFit="1" customWidth="1"/>
    <col min="1288" max="1535" width="8.7265625" style="6"/>
    <col min="1536" max="1536" width="4.6328125" style="6" customWidth="1"/>
    <col min="1537" max="1537" width="9.6328125" style="6" customWidth="1"/>
    <col min="1538" max="1539" width="9.453125" style="6" bestFit="1" customWidth="1"/>
    <col min="1540" max="1540" width="10.26953125" style="6" customWidth="1"/>
    <col min="1541" max="1541" width="9.6328125" style="6" customWidth="1"/>
    <col min="1542" max="1542" width="21.08984375" style="6" customWidth="1"/>
    <col min="1543" max="1543" width="10.453125" style="6" bestFit="1" customWidth="1"/>
    <col min="1544" max="1791" width="8.7265625" style="6"/>
    <col min="1792" max="1792" width="4.6328125" style="6" customWidth="1"/>
    <col min="1793" max="1793" width="9.6328125" style="6" customWidth="1"/>
    <col min="1794" max="1795" width="9.453125" style="6" bestFit="1" customWidth="1"/>
    <col min="1796" max="1796" width="10.26953125" style="6" customWidth="1"/>
    <col min="1797" max="1797" width="9.6328125" style="6" customWidth="1"/>
    <col min="1798" max="1798" width="21.08984375" style="6" customWidth="1"/>
    <col min="1799" max="1799" width="10.453125" style="6" bestFit="1" customWidth="1"/>
    <col min="1800" max="2047" width="8.7265625" style="6"/>
    <col min="2048" max="2048" width="4.6328125" style="6" customWidth="1"/>
    <col min="2049" max="2049" width="9.6328125" style="6" customWidth="1"/>
    <col min="2050" max="2051" width="9.453125" style="6" bestFit="1" customWidth="1"/>
    <col min="2052" max="2052" width="10.26953125" style="6" customWidth="1"/>
    <col min="2053" max="2053" width="9.6328125" style="6" customWidth="1"/>
    <col min="2054" max="2054" width="21.08984375" style="6" customWidth="1"/>
    <col min="2055" max="2055" width="10.453125" style="6" bestFit="1" customWidth="1"/>
    <col min="2056" max="2303" width="8.7265625" style="6"/>
    <col min="2304" max="2304" width="4.6328125" style="6" customWidth="1"/>
    <col min="2305" max="2305" width="9.6328125" style="6" customWidth="1"/>
    <col min="2306" max="2307" width="9.453125" style="6" bestFit="1" customWidth="1"/>
    <col min="2308" max="2308" width="10.26953125" style="6" customWidth="1"/>
    <col min="2309" max="2309" width="9.6328125" style="6" customWidth="1"/>
    <col min="2310" max="2310" width="21.08984375" style="6" customWidth="1"/>
    <col min="2311" max="2311" width="10.453125" style="6" bestFit="1" customWidth="1"/>
    <col min="2312" max="2559" width="8.7265625" style="6"/>
    <col min="2560" max="2560" width="4.6328125" style="6" customWidth="1"/>
    <col min="2561" max="2561" width="9.6328125" style="6" customWidth="1"/>
    <col min="2562" max="2563" width="9.453125" style="6" bestFit="1" customWidth="1"/>
    <col min="2564" max="2564" width="10.26953125" style="6" customWidth="1"/>
    <col min="2565" max="2565" width="9.6328125" style="6" customWidth="1"/>
    <col min="2566" max="2566" width="21.08984375" style="6" customWidth="1"/>
    <col min="2567" max="2567" width="10.453125" style="6" bestFit="1" customWidth="1"/>
    <col min="2568" max="2815" width="8.7265625" style="6"/>
    <col min="2816" max="2816" width="4.6328125" style="6" customWidth="1"/>
    <col min="2817" max="2817" width="9.6328125" style="6" customWidth="1"/>
    <col min="2818" max="2819" width="9.453125" style="6" bestFit="1" customWidth="1"/>
    <col min="2820" max="2820" width="10.26953125" style="6" customWidth="1"/>
    <col min="2821" max="2821" width="9.6328125" style="6" customWidth="1"/>
    <col min="2822" max="2822" width="21.08984375" style="6" customWidth="1"/>
    <col min="2823" max="2823" width="10.453125" style="6" bestFit="1" customWidth="1"/>
    <col min="2824" max="3071" width="8.7265625" style="6"/>
    <col min="3072" max="3072" width="4.6328125" style="6" customWidth="1"/>
    <col min="3073" max="3073" width="9.6328125" style="6" customWidth="1"/>
    <col min="3074" max="3075" width="9.453125" style="6" bestFit="1" customWidth="1"/>
    <col min="3076" max="3076" width="10.26953125" style="6" customWidth="1"/>
    <col min="3077" max="3077" width="9.6328125" style="6" customWidth="1"/>
    <col min="3078" max="3078" width="21.08984375" style="6" customWidth="1"/>
    <col min="3079" max="3079" width="10.453125" style="6" bestFit="1" customWidth="1"/>
    <col min="3080" max="3327" width="8.7265625" style="6"/>
    <col min="3328" max="3328" width="4.6328125" style="6" customWidth="1"/>
    <col min="3329" max="3329" width="9.6328125" style="6" customWidth="1"/>
    <col min="3330" max="3331" width="9.453125" style="6" bestFit="1" customWidth="1"/>
    <col min="3332" max="3332" width="10.26953125" style="6" customWidth="1"/>
    <col min="3333" max="3333" width="9.6328125" style="6" customWidth="1"/>
    <col min="3334" max="3334" width="21.08984375" style="6" customWidth="1"/>
    <col min="3335" max="3335" width="10.453125" style="6" bestFit="1" customWidth="1"/>
    <col min="3336" max="3583" width="8.7265625" style="6"/>
    <col min="3584" max="3584" width="4.6328125" style="6" customWidth="1"/>
    <col min="3585" max="3585" width="9.6328125" style="6" customWidth="1"/>
    <col min="3586" max="3587" width="9.453125" style="6" bestFit="1" customWidth="1"/>
    <col min="3588" max="3588" width="10.26953125" style="6" customWidth="1"/>
    <col min="3589" max="3589" width="9.6328125" style="6" customWidth="1"/>
    <col min="3590" max="3590" width="21.08984375" style="6" customWidth="1"/>
    <col min="3591" max="3591" width="10.453125" style="6" bestFit="1" customWidth="1"/>
    <col min="3592" max="3839" width="8.7265625" style="6"/>
    <col min="3840" max="3840" width="4.6328125" style="6" customWidth="1"/>
    <col min="3841" max="3841" width="9.6328125" style="6" customWidth="1"/>
    <col min="3842" max="3843" width="9.453125" style="6" bestFit="1" customWidth="1"/>
    <col min="3844" max="3844" width="10.26953125" style="6" customWidth="1"/>
    <col min="3845" max="3845" width="9.6328125" style="6" customWidth="1"/>
    <col min="3846" max="3846" width="21.08984375" style="6" customWidth="1"/>
    <col min="3847" max="3847" width="10.453125" style="6" bestFit="1" customWidth="1"/>
    <col min="3848" max="4095" width="8.7265625" style="6"/>
    <col min="4096" max="4096" width="4.6328125" style="6" customWidth="1"/>
    <col min="4097" max="4097" width="9.6328125" style="6" customWidth="1"/>
    <col min="4098" max="4099" width="9.453125" style="6" bestFit="1" customWidth="1"/>
    <col min="4100" max="4100" width="10.26953125" style="6" customWidth="1"/>
    <col min="4101" max="4101" width="9.6328125" style="6" customWidth="1"/>
    <col min="4102" max="4102" width="21.08984375" style="6" customWidth="1"/>
    <col min="4103" max="4103" width="10.453125" style="6" bestFit="1" customWidth="1"/>
    <col min="4104" max="4351" width="8.7265625" style="6"/>
    <col min="4352" max="4352" width="4.6328125" style="6" customWidth="1"/>
    <col min="4353" max="4353" width="9.6328125" style="6" customWidth="1"/>
    <col min="4354" max="4355" width="9.453125" style="6" bestFit="1" customWidth="1"/>
    <col min="4356" max="4356" width="10.26953125" style="6" customWidth="1"/>
    <col min="4357" max="4357" width="9.6328125" style="6" customWidth="1"/>
    <col min="4358" max="4358" width="21.08984375" style="6" customWidth="1"/>
    <col min="4359" max="4359" width="10.453125" style="6" bestFit="1" customWidth="1"/>
    <col min="4360" max="4607" width="8.7265625" style="6"/>
    <col min="4608" max="4608" width="4.6328125" style="6" customWidth="1"/>
    <col min="4609" max="4609" width="9.6328125" style="6" customWidth="1"/>
    <col min="4610" max="4611" width="9.453125" style="6" bestFit="1" customWidth="1"/>
    <col min="4612" max="4612" width="10.26953125" style="6" customWidth="1"/>
    <col min="4613" max="4613" width="9.6328125" style="6" customWidth="1"/>
    <col min="4614" max="4614" width="21.08984375" style="6" customWidth="1"/>
    <col min="4615" max="4615" width="10.453125" style="6" bestFit="1" customWidth="1"/>
    <col min="4616" max="4863" width="8.7265625" style="6"/>
    <col min="4864" max="4864" width="4.6328125" style="6" customWidth="1"/>
    <col min="4865" max="4865" width="9.6328125" style="6" customWidth="1"/>
    <col min="4866" max="4867" width="9.453125" style="6" bestFit="1" customWidth="1"/>
    <col min="4868" max="4868" width="10.26953125" style="6" customWidth="1"/>
    <col min="4869" max="4869" width="9.6328125" style="6" customWidth="1"/>
    <col min="4870" max="4870" width="21.08984375" style="6" customWidth="1"/>
    <col min="4871" max="4871" width="10.453125" style="6" bestFit="1" customWidth="1"/>
    <col min="4872" max="5119" width="8.7265625" style="6"/>
    <col min="5120" max="5120" width="4.6328125" style="6" customWidth="1"/>
    <col min="5121" max="5121" width="9.6328125" style="6" customWidth="1"/>
    <col min="5122" max="5123" width="9.453125" style="6" bestFit="1" customWidth="1"/>
    <col min="5124" max="5124" width="10.26953125" style="6" customWidth="1"/>
    <col min="5125" max="5125" width="9.6328125" style="6" customWidth="1"/>
    <col min="5126" max="5126" width="21.08984375" style="6" customWidth="1"/>
    <col min="5127" max="5127" width="10.453125" style="6" bestFit="1" customWidth="1"/>
    <col min="5128" max="5375" width="8.7265625" style="6"/>
    <col min="5376" max="5376" width="4.6328125" style="6" customWidth="1"/>
    <col min="5377" max="5377" width="9.6328125" style="6" customWidth="1"/>
    <col min="5378" max="5379" width="9.453125" style="6" bestFit="1" customWidth="1"/>
    <col min="5380" max="5380" width="10.26953125" style="6" customWidth="1"/>
    <col min="5381" max="5381" width="9.6328125" style="6" customWidth="1"/>
    <col min="5382" max="5382" width="21.08984375" style="6" customWidth="1"/>
    <col min="5383" max="5383" width="10.453125" style="6" bestFit="1" customWidth="1"/>
    <col min="5384" max="5631" width="8.7265625" style="6"/>
    <col min="5632" max="5632" width="4.6328125" style="6" customWidth="1"/>
    <col min="5633" max="5633" width="9.6328125" style="6" customWidth="1"/>
    <col min="5634" max="5635" width="9.453125" style="6" bestFit="1" customWidth="1"/>
    <col min="5636" max="5636" width="10.26953125" style="6" customWidth="1"/>
    <col min="5637" max="5637" width="9.6328125" style="6" customWidth="1"/>
    <col min="5638" max="5638" width="21.08984375" style="6" customWidth="1"/>
    <col min="5639" max="5639" width="10.453125" style="6" bestFit="1" customWidth="1"/>
    <col min="5640" max="5887" width="8.7265625" style="6"/>
    <col min="5888" max="5888" width="4.6328125" style="6" customWidth="1"/>
    <col min="5889" max="5889" width="9.6328125" style="6" customWidth="1"/>
    <col min="5890" max="5891" width="9.453125" style="6" bestFit="1" customWidth="1"/>
    <col min="5892" max="5892" width="10.26953125" style="6" customWidth="1"/>
    <col min="5893" max="5893" width="9.6328125" style="6" customWidth="1"/>
    <col min="5894" max="5894" width="21.08984375" style="6" customWidth="1"/>
    <col min="5895" max="5895" width="10.453125" style="6" bestFit="1" customWidth="1"/>
    <col min="5896" max="6143" width="8.7265625" style="6"/>
    <col min="6144" max="6144" width="4.6328125" style="6" customWidth="1"/>
    <col min="6145" max="6145" width="9.6328125" style="6" customWidth="1"/>
    <col min="6146" max="6147" width="9.453125" style="6" bestFit="1" customWidth="1"/>
    <col min="6148" max="6148" width="10.26953125" style="6" customWidth="1"/>
    <col min="6149" max="6149" width="9.6328125" style="6" customWidth="1"/>
    <col min="6150" max="6150" width="21.08984375" style="6" customWidth="1"/>
    <col min="6151" max="6151" width="10.453125" style="6" bestFit="1" customWidth="1"/>
    <col min="6152" max="6399" width="8.7265625" style="6"/>
    <col min="6400" max="6400" width="4.6328125" style="6" customWidth="1"/>
    <col min="6401" max="6401" width="9.6328125" style="6" customWidth="1"/>
    <col min="6402" max="6403" width="9.453125" style="6" bestFit="1" customWidth="1"/>
    <col min="6404" max="6404" width="10.26953125" style="6" customWidth="1"/>
    <col min="6405" max="6405" width="9.6328125" style="6" customWidth="1"/>
    <col min="6406" max="6406" width="21.08984375" style="6" customWidth="1"/>
    <col min="6407" max="6407" width="10.453125" style="6" bestFit="1" customWidth="1"/>
    <col min="6408" max="6655" width="8.7265625" style="6"/>
    <col min="6656" max="6656" width="4.6328125" style="6" customWidth="1"/>
    <col min="6657" max="6657" width="9.6328125" style="6" customWidth="1"/>
    <col min="6658" max="6659" width="9.453125" style="6" bestFit="1" customWidth="1"/>
    <col min="6660" max="6660" width="10.26953125" style="6" customWidth="1"/>
    <col min="6661" max="6661" width="9.6328125" style="6" customWidth="1"/>
    <col min="6662" max="6662" width="21.08984375" style="6" customWidth="1"/>
    <col min="6663" max="6663" width="10.453125" style="6" bestFit="1" customWidth="1"/>
    <col min="6664" max="6911" width="8.7265625" style="6"/>
    <col min="6912" max="6912" width="4.6328125" style="6" customWidth="1"/>
    <col min="6913" max="6913" width="9.6328125" style="6" customWidth="1"/>
    <col min="6914" max="6915" width="9.453125" style="6" bestFit="1" customWidth="1"/>
    <col min="6916" max="6916" width="10.26953125" style="6" customWidth="1"/>
    <col min="6917" max="6917" width="9.6328125" style="6" customWidth="1"/>
    <col min="6918" max="6918" width="21.08984375" style="6" customWidth="1"/>
    <col min="6919" max="6919" width="10.453125" style="6" bestFit="1" customWidth="1"/>
    <col min="6920" max="7167" width="8.7265625" style="6"/>
    <col min="7168" max="7168" width="4.6328125" style="6" customWidth="1"/>
    <col min="7169" max="7169" width="9.6328125" style="6" customWidth="1"/>
    <col min="7170" max="7171" width="9.453125" style="6" bestFit="1" customWidth="1"/>
    <col min="7172" max="7172" width="10.26953125" style="6" customWidth="1"/>
    <col min="7173" max="7173" width="9.6328125" style="6" customWidth="1"/>
    <col min="7174" max="7174" width="21.08984375" style="6" customWidth="1"/>
    <col min="7175" max="7175" width="10.453125" style="6" bestFit="1" customWidth="1"/>
    <col min="7176" max="7423" width="8.7265625" style="6"/>
    <col min="7424" max="7424" width="4.6328125" style="6" customWidth="1"/>
    <col min="7425" max="7425" width="9.6328125" style="6" customWidth="1"/>
    <col min="7426" max="7427" width="9.453125" style="6" bestFit="1" customWidth="1"/>
    <col min="7428" max="7428" width="10.26953125" style="6" customWidth="1"/>
    <col min="7429" max="7429" width="9.6328125" style="6" customWidth="1"/>
    <col min="7430" max="7430" width="21.08984375" style="6" customWidth="1"/>
    <col min="7431" max="7431" width="10.453125" style="6" bestFit="1" customWidth="1"/>
    <col min="7432" max="7679" width="8.7265625" style="6"/>
    <col min="7680" max="7680" width="4.6328125" style="6" customWidth="1"/>
    <col min="7681" max="7681" width="9.6328125" style="6" customWidth="1"/>
    <col min="7682" max="7683" width="9.453125" style="6" bestFit="1" customWidth="1"/>
    <col min="7684" max="7684" width="10.26953125" style="6" customWidth="1"/>
    <col min="7685" max="7685" width="9.6328125" style="6" customWidth="1"/>
    <col min="7686" max="7686" width="21.08984375" style="6" customWidth="1"/>
    <col min="7687" max="7687" width="10.453125" style="6" bestFit="1" customWidth="1"/>
    <col min="7688" max="7935" width="8.7265625" style="6"/>
    <col min="7936" max="7936" width="4.6328125" style="6" customWidth="1"/>
    <col min="7937" max="7937" width="9.6328125" style="6" customWidth="1"/>
    <col min="7938" max="7939" width="9.453125" style="6" bestFit="1" customWidth="1"/>
    <col min="7940" max="7940" width="10.26953125" style="6" customWidth="1"/>
    <col min="7941" max="7941" width="9.6328125" style="6" customWidth="1"/>
    <col min="7942" max="7942" width="21.08984375" style="6" customWidth="1"/>
    <col min="7943" max="7943" width="10.453125" style="6" bestFit="1" customWidth="1"/>
    <col min="7944" max="8191" width="8.7265625" style="6"/>
    <col min="8192" max="8192" width="4.6328125" style="6" customWidth="1"/>
    <col min="8193" max="8193" width="9.6328125" style="6" customWidth="1"/>
    <col min="8194" max="8195" width="9.453125" style="6" bestFit="1" customWidth="1"/>
    <col min="8196" max="8196" width="10.26953125" style="6" customWidth="1"/>
    <col min="8197" max="8197" width="9.6328125" style="6" customWidth="1"/>
    <col min="8198" max="8198" width="21.08984375" style="6" customWidth="1"/>
    <col min="8199" max="8199" width="10.453125" style="6" bestFit="1" customWidth="1"/>
    <col min="8200" max="8447" width="8.7265625" style="6"/>
    <col min="8448" max="8448" width="4.6328125" style="6" customWidth="1"/>
    <col min="8449" max="8449" width="9.6328125" style="6" customWidth="1"/>
    <col min="8450" max="8451" width="9.453125" style="6" bestFit="1" customWidth="1"/>
    <col min="8452" max="8452" width="10.26953125" style="6" customWidth="1"/>
    <col min="8453" max="8453" width="9.6328125" style="6" customWidth="1"/>
    <col min="8454" max="8454" width="21.08984375" style="6" customWidth="1"/>
    <col min="8455" max="8455" width="10.453125" style="6" bestFit="1" customWidth="1"/>
    <col min="8456" max="8703" width="8.7265625" style="6"/>
    <col min="8704" max="8704" width="4.6328125" style="6" customWidth="1"/>
    <col min="8705" max="8705" width="9.6328125" style="6" customWidth="1"/>
    <col min="8706" max="8707" width="9.453125" style="6" bestFit="1" customWidth="1"/>
    <col min="8708" max="8708" width="10.26953125" style="6" customWidth="1"/>
    <col min="8709" max="8709" width="9.6328125" style="6" customWidth="1"/>
    <col min="8710" max="8710" width="21.08984375" style="6" customWidth="1"/>
    <col min="8711" max="8711" width="10.453125" style="6" bestFit="1" customWidth="1"/>
    <col min="8712" max="8959" width="8.7265625" style="6"/>
    <col min="8960" max="8960" width="4.6328125" style="6" customWidth="1"/>
    <col min="8961" max="8961" width="9.6328125" style="6" customWidth="1"/>
    <col min="8962" max="8963" width="9.453125" style="6" bestFit="1" customWidth="1"/>
    <col min="8964" max="8964" width="10.26953125" style="6" customWidth="1"/>
    <col min="8965" max="8965" width="9.6328125" style="6" customWidth="1"/>
    <col min="8966" max="8966" width="21.08984375" style="6" customWidth="1"/>
    <col min="8967" max="8967" width="10.453125" style="6" bestFit="1" customWidth="1"/>
    <col min="8968" max="9215" width="8.7265625" style="6"/>
    <col min="9216" max="9216" width="4.6328125" style="6" customWidth="1"/>
    <col min="9217" max="9217" width="9.6328125" style="6" customWidth="1"/>
    <col min="9218" max="9219" width="9.453125" style="6" bestFit="1" customWidth="1"/>
    <col min="9220" max="9220" width="10.26953125" style="6" customWidth="1"/>
    <col min="9221" max="9221" width="9.6328125" style="6" customWidth="1"/>
    <col min="9222" max="9222" width="21.08984375" style="6" customWidth="1"/>
    <col min="9223" max="9223" width="10.453125" style="6" bestFit="1" customWidth="1"/>
    <col min="9224" max="9471" width="8.7265625" style="6"/>
    <col min="9472" max="9472" width="4.6328125" style="6" customWidth="1"/>
    <col min="9473" max="9473" width="9.6328125" style="6" customWidth="1"/>
    <col min="9474" max="9475" width="9.453125" style="6" bestFit="1" customWidth="1"/>
    <col min="9476" max="9476" width="10.26953125" style="6" customWidth="1"/>
    <col min="9477" max="9477" width="9.6328125" style="6" customWidth="1"/>
    <col min="9478" max="9478" width="21.08984375" style="6" customWidth="1"/>
    <col min="9479" max="9479" width="10.453125" style="6" bestFit="1" customWidth="1"/>
    <col min="9480" max="9727" width="8.7265625" style="6"/>
    <col min="9728" max="9728" width="4.6328125" style="6" customWidth="1"/>
    <col min="9729" max="9729" width="9.6328125" style="6" customWidth="1"/>
    <col min="9730" max="9731" width="9.453125" style="6" bestFit="1" customWidth="1"/>
    <col min="9732" max="9732" width="10.26953125" style="6" customWidth="1"/>
    <col min="9733" max="9733" width="9.6328125" style="6" customWidth="1"/>
    <col min="9734" max="9734" width="21.08984375" style="6" customWidth="1"/>
    <col min="9735" max="9735" width="10.453125" style="6" bestFit="1" customWidth="1"/>
    <col min="9736" max="9983" width="8.7265625" style="6"/>
    <col min="9984" max="9984" width="4.6328125" style="6" customWidth="1"/>
    <col min="9985" max="9985" width="9.6328125" style="6" customWidth="1"/>
    <col min="9986" max="9987" width="9.453125" style="6" bestFit="1" customWidth="1"/>
    <col min="9988" max="9988" width="10.26953125" style="6" customWidth="1"/>
    <col min="9989" max="9989" width="9.6328125" style="6" customWidth="1"/>
    <col min="9990" max="9990" width="21.08984375" style="6" customWidth="1"/>
    <col min="9991" max="9991" width="10.453125" style="6" bestFit="1" customWidth="1"/>
    <col min="9992" max="10239" width="8.7265625" style="6"/>
    <col min="10240" max="10240" width="4.6328125" style="6" customWidth="1"/>
    <col min="10241" max="10241" width="9.6328125" style="6" customWidth="1"/>
    <col min="10242" max="10243" width="9.453125" style="6" bestFit="1" customWidth="1"/>
    <col min="10244" max="10244" width="10.26953125" style="6" customWidth="1"/>
    <col min="10245" max="10245" width="9.6328125" style="6" customWidth="1"/>
    <col min="10246" max="10246" width="21.08984375" style="6" customWidth="1"/>
    <col min="10247" max="10247" width="10.453125" style="6" bestFit="1" customWidth="1"/>
    <col min="10248" max="10495" width="8.7265625" style="6"/>
    <col min="10496" max="10496" width="4.6328125" style="6" customWidth="1"/>
    <col min="10497" max="10497" width="9.6328125" style="6" customWidth="1"/>
    <col min="10498" max="10499" width="9.453125" style="6" bestFit="1" customWidth="1"/>
    <col min="10500" max="10500" width="10.26953125" style="6" customWidth="1"/>
    <col min="10501" max="10501" width="9.6328125" style="6" customWidth="1"/>
    <col min="10502" max="10502" width="21.08984375" style="6" customWidth="1"/>
    <col min="10503" max="10503" width="10.453125" style="6" bestFit="1" customWidth="1"/>
    <col min="10504" max="10751" width="8.7265625" style="6"/>
    <col min="10752" max="10752" width="4.6328125" style="6" customWidth="1"/>
    <col min="10753" max="10753" width="9.6328125" style="6" customWidth="1"/>
    <col min="10754" max="10755" width="9.453125" style="6" bestFit="1" customWidth="1"/>
    <col min="10756" max="10756" width="10.26953125" style="6" customWidth="1"/>
    <col min="10757" max="10757" width="9.6328125" style="6" customWidth="1"/>
    <col min="10758" max="10758" width="21.08984375" style="6" customWidth="1"/>
    <col min="10759" max="10759" width="10.453125" style="6" bestFit="1" customWidth="1"/>
    <col min="10760" max="11007" width="8.7265625" style="6"/>
    <col min="11008" max="11008" width="4.6328125" style="6" customWidth="1"/>
    <col min="11009" max="11009" width="9.6328125" style="6" customWidth="1"/>
    <col min="11010" max="11011" width="9.453125" style="6" bestFit="1" customWidth="1"/>
    <col min="11012" max="11012" width="10.26953125" style="6" customWidth="1"/>
    <col min="11013" max="11013" width="9.6328125" style="6" customWidth="1"/>
    <col min="11014" max="11014" width="21.08984375" style="6" customWidth="1"/>
    <col min="11015" max="11015" width="10.453125" style="6" bestFit="1" customWidth="1"/>
    <col min="11016" max="11263" width="8.7265625" style="6"/>
    <col min="11264" max="11264" width="4.6328125" style="6" customWidth="1"/>
    <col min="11265" max="11265" width="9.6328125" style="6" customWidth="1"/>
    <col min="11266" max="11267" width="9.453125" style="6" bestFit="1" customWidth="1"/>
    <col min="11268" max="11268" width="10.26953125" style="6" customWidth="1"/>
    <col min="11269" max="11269" width="9.6328125" style="6" customWidth="1"/>
    <col min="11270" max="11270" width="21.08984375" style="6" customWidth="1"/>
    <col min="11271" max="11271" width="10.453125" style="6" bestFit="1" customWidth="1"/>
    <col min="11272" max="11519" width="8.7265625" style="6"/>
    <col min="11520" max="11520" width="4.6328125" style="6" customWidth="1"/>
    <col min="11521" max="11521" width="9.6328125" style="6" customWidth="1"/>
    <col min="11522" max="11523" width="9.453125" style="6" bestFit="1" customWidth="1"/>
    <col min="11524" max="11524" width="10.26953125" style="6" customWidth="1"/>
    <col min="11525" max="11525" width="9.6328125" style="6" customWidth="1"/>
    <col min="11526" max="11526" width="21.08984375" style="6" customWidth="1"/>
    <col min="11527" max="11527" width="10.453125" style="6" bestFit="1" customWidth="1"/>
    <col min="11528" max="11775" width="8.7265625" style="6"/>
    <col min="11776" max="11776" width="4.6328125" style="6" customWidth="1"/>
    <col min="11777" max="11777" width="9.6328125" style="6" customWidth="1"/>
    <col min="11778" max="11779" width="9.453125" style="6" bestFit="1" customWidth="1"/>
    <col min="11780" max="11780" width="10.26953125" style="6" customWidth="1"/>
    <col min="11781" max="11781" width="9.6328125" style="6" customWidth="1"/>
    <col min="11782" max="11782" width="21.08984375" style="6" customWidth="1"/>
    <col min="11783" max="11783" width="10.453125" style="6" bestFit="1" customWidth="1"/>
    <col min="11784" max="12031" width="8.7265625" style="6"/>
    <col min="12032" max="12032" width="4.6328125" style="6" customWidth="1"/>
    <col min="12033" max="12033" width="9.6328125" style="6" customWidth="1"/>
    <col min="12034" max="12035" width="9.453125" style="6" bestFit="1" customWidth="1"/>
    <col min="12036" max="12036" width="10.26953125" style="6" customWidth="1"/>
    <col min="12037" max="12037" width="9.6328125" style="6" customWidth="1"/>
    <col min="12038" max="12038" width="21.08984375" style="6" customWidth="1"/>
    <col min="12039" max="12039" width="10.453125" style="6" bestFit="1" customWidth="1"/>
    <col min="12040" max="12287" width="8.7265625" style="6"/>
    <col min="12288" max="12288" width="4.6328125" style="6" customWidth="1"/>
    <col min="12289" max="12289" width="9.6328125" style="6" customWidth="1"/>
    <col min="12290" max="12291" width="9.453125" style="6" bestFit="1" customWidth="1"/>
    <col min="12292" max="12292" width="10.26953125" style="6" customWidth="1"/>
    <col min="12293" max="12293" width="9.6328125" style="6" customWidth="1"/>
    <col min="12294" max="12294" width="21.08984375" style="6" customWidth="1"/>
    <col min="12295" max="12295" width="10.453125" style="6" bestFit="1" customWidth="1"/>
    <col min="12296" max="12543" width="8.7265625" style="6"/>
    <col min="12544" max="12544" width="4.6328125" style="6" customWidth="1"/>
    <col min="12545" max="12545" width="9.6328125" style="6" customWidth="1"/>
    <col min="12546" max="12547" width="9.453125" style="6" bestFit="1" customWidth="1"/>
    <col min="12548" max="12548" width="10.26953125" style="6" customWidth="1"/>
    <col min="12549" max="12549" width="9.6328125" style="6" customWidth="1"/>
    <col min="12550" max="12550" width="21.08984375" style="6" customWidth="1"/>
    <col min="12551" max="12551" width="10.453125" style="6" bestFit="1" customWidth="1"/>
    <col min="12552" max="12799" width="8.7265625" style="6"/>
    <col min="12800" max="12800" width="4.6328125" style="6" customWidth="1"/>
    <col min="12801" max="12801" width="9.6328125" style="6" customWidth="1"/>
    <col min="12802" max="12803" width="9.453125" style="6" bestFit="1" customWidth="1"/>
    <col min="12804" max="12804" width="10.26953125" style="6" customWidth="1"/>
    <col min="12805" max="12805" width="9.6328125" style="6" customWidth="1"/>
    <col min="12806" max="12806" width="21.08984375" style="6" customWidth="1"/>
    <col min="12807" max="12807" width="10.453125" style="6" bestFit="1" customWidth="1"/>
    <col min="12808" max="13055" width="8.7265625" style="6"/>
    <col min="13056" max="13056" width="4.6328125" style="6" customWidth="1"/>
    <col min="13057" max="13057" width="9.6328125" style="6" customWidth="1"/>
    <col min="13058" max="13059" width="9.453125" style="6" bestFit="1" customWidth="1"/>
    <col min="13060" max="13060" width="10.26953125" style="6" customWidth="1"/>
    <col min="13061" max="13061" width="9.6328125" style="6" customWidth="1"/>
    <col min="13062" max="13062" width="21.08984375" style="6" customWidth="1"/>
    <col min="13063" max="13063" width="10.453125" style="6" bestFit="1" customWidth="1"/>
    <col min="13064" max="13311" width="8.7265625" style="6"/>
    <col min="13312" max="13312" width="4.6328125" style="6" customWidth="1"/>
    <col min="13313" max="13313" width="9.6328125" style="6" customWidth="1"/>
    <col min="13314" max="13315" width="9.453125" style="6" bestFit="1" customWidth="1"/>
    <col min="13316" max="13316" width="10.26953125" style="6" customWidth="1"/>
    <col min="13317" max="13317" width="9.6328125" style="6" customWidth="1"/>
    <col min="13318" max="13318" width="21.08984375" style="6" customWidth="1"/>
    <col min="13319" max="13319" width="10.453125" style="6" bestFit="1" customWidth="1"/>
    <col min="13320" max="13567" width="8.7265625" style="6"/>
    <col min="13568" max="13568" width="4.6328125" style="6" customWidth="1"/>
    <col min="13569" max="13569" width="9.6328125" style="6" customWidth="1"/>
    <col min="13570" max="13571" width="9.453125" style="6" bestFit="1" customWidth="1"/>
    <col min="13572" max="13572" width="10.26953125" style="6" customWidth="1"/>
    <col min="13573" max="13573" width="9.6328125" style="6" customWidth="1"/>
    <col min="13574" max="13574" width="21.08984375" style="6" customWidth="1"/>
    <col min="13575" max="13575" width="10.453125" style="6" bestFit="1" customWidth="1"/>
    <col min="13576" max="13823" width="8.7265625" style="6"/>
    <col min="13824" max="13824" width="4.6328125" style="6" customWidth="1"/>
    <col min="13825" max="13825" width="9.6328125" style="6" customWidth="1"/>
    <col min="13826" max="13827" width="9.453125" style="6" bestFit="1" customWidth="1"/>
    <col min="13828" max="13828" width="10.26953125" style="6" customWidth="1"/>
    <col min="13829" max="13829" width="9.6328125" style="6" customWidth="1"/>
    <col min="13830" max="13830" width="21.08984375" style="6" customWidth="1"/>
    <col min="13831" max="13831" width="10.453125" style="6" bestFit="1" customWidth="1"/>
    <col min="13832" max="14079" width="8.7265625" style="6"/>
    <col min="14080" max="14080" width="4.6328125" style="6" customWidth="1"/>
    <col min="14081" max="14081" width="9.6328125" style="6" customWidth="1"/>
    <col min="14082" max="14083" width="9.453125" style="6" bestFit="1" customWidth="1"/>
    <col min="14084" max="14084" width="10.26953125" style="6" customWidth="1"/>
    <col min="14085" max="14085" width="9.6328125" style="6" customWidth="1"/>
    <col min="14086" max="14086" width="21.08984375" style="6" customWidth="1"/>
    <col min="14087" max="14087" width="10.453125" style="6" bestFit="1" customWidth="1"/>
    <col min="14088" max="14335" width="8.7265625" style="6"/>
    <col min="14336" max="14336" width="4.6328125" style="6" customWidth="1"/>
    <col min="14337" max="14337" width="9.6328125" style="6" customWidth="1"/>
    <col min="14338" max="14339" width="9.453125" style="6" bestFit="1" customWidth="1"/>
    <col min="14340" max="14340" width="10.26953125" style="6" customWidth="1"/>
    <col min="14341" max="14341" width="9.6328125" style="6" customWidth="1"/>
    <col min="14342" max="14342" width="21.08984375" style="6" customWidth="1"/>
    <col min="14343" max="14343" width="10.453125" style="6" bestFit="1" customWidth="1"/>
    <col min="14344" max="14591" width="8.7265625" style="6"/>
    <col min="14592" max="14592" width="4.6328125" style="6" customWidth="1"/>
    <col min="14593" max="14593" width="9.6328125" style="6" customWidth="1"/>
    <col min="14594" max="14595" width="9.453125" style="6" bestFit="1" customWidth="1"/>
    <col min="14596" max="14596" width="10.26953125" style="6" customWidth="1"/>
    <col min="14597" max="14597" width="9.6328125" style="6" customWidth="1"/>
    <col min="14598" max="14598" width="21.08984375" style="6" customWidth="1"/>
    <col min="14599" max="14599" width="10.453125" style="6" bestFit="1" customWidth="1"/>
    <col min="14600" max="14847" width="8.7265625" style="6"/>
    <col min="14848" max="14848" width="4.6328125" style="6" customWidth="1"/>
    <col min="14849" max="14849" width="9.6328125" style="6" customWidth="1"/>
    <col min="14850" max="14851" width="9.453125" style="6" bestFit="1" customWidth="1"/>
    <col min="14852" max="14852" width="10.26953125" style="6" customWidth="1"/>
    <col min="14853" max="14853" width="9.6328125" style="6" customWidth="1"/>
    <col min="14854" max="14854" width="21.08984375" style="6" customWidth="1"/>
    <col min="14855" max="14855" width="10.453125" style="6" bestFit="1" customWidth="1"/>
    <col min="14856" max="15103" width="8.7265625" style="6"/>
    <col min="15104" max="15104" width="4.6328125" style="6" customWidth="1"/>
    <col min="15105" max="15105" width="9.6328125" style="6" customWidth="1"/>
    <col min="15106" max="15107" width="9.453125" style="6" bestFit="1" customWidth="1"/>
    <col min="15108" max="15108" width="10.26953125" style="6" customWidth="1"/>
    <col min="15109" max="15109" width="9.6328125" style="6" customWidth="1"/>
    <col min="15110" max="15110" width="21.08984375" style="6" customWidth="1"/>
    <col min="15111" max="15111" width="10.453125" style="6" bestFit="1" customWidth="1"/>
    <col min="15112" max="15359" width="8.7265625" style="6"/>
    <col min="15360" max="15360" width="4.6328125" style="6" customWidth="1"/>
    <col min="15361" max="15361" width="9.6328125" style="6" customWidth="1"/>
    <col min="15362" max="15363" width="9.453125" style="6" bestFit="1" customWidth="1"/>
    <col min="15364" max="15364" width="10.26953125" style="6" customWidth="1"/>
    <col min="15365" max="15365" width="9.6328125" style="6" customWidth="1"/>
    <col min="15366" max="15366" width="21.08984375" style="6" customWidth="1"/>
    <col min="15367" max="15367" width="10.453125" style="6" bestFit="1" customWidth="1"/>
    <col min="15368" max="15615" width="8.7265625" style="6"/>
    <col min="15616" max="15616" width="4.6328125" style="6" customWidth="1"/>
    <col min="15617" max="15617" width="9.6328125" style="6" customWidth="1"/>
    <col min="15618" max="15619" width="9.453125" style="6" bestFit="1" customWidth="1"/>
    <col min="15620" max="15620" width="10.26953125" style="6" customWidth="1"/>
    <col min="15621" max="15621" width="9.6328125" style="6" customWidth="1"/>
    <col min="15622" max="15622" width="21.08984375" style="6" customWidth="1"/>
    <col min="15623" max="15623" width="10.453125" style="6" bestFit="1" customWidth="1"/>
    <col min="15624" max="15871" width="8.7265625" style="6"/>
    <col min="15872" max="15872" width="4.6328125" style="6" customWidth="1"/>
    <col min="15873" max="15873" width="9.6328125" style="6" customWidth="1"/>
    <col min="15874" max="15875" width="9.453125" style="6" bestFit="1" customWidth="1"/>
    <col min="15876" max="15876" width="10.26953125" style="6" customWidth="1"/>
    <col min="15877" max="15877" width="9.6328125" style="6" customWidth="1"/>
    <col min="15878" max="15878" width="21.08984375" style="6" customWidth="1"/>
    <col min="15879" max="15879" width="10.453125" style="6" bestFit="1" customWidth="1"/>
    <col min="15880" max="16127" width="8.7265625" style="6"/>
    <col min="16128" max="16128" width="4.6328125" style="6" customWidth="1"/>
    <col min="16129" max="16129" width="9.6328125" style="6" customWidth="1"/>
    <col min="16130" max="16131" width="9.453125" style="6" bestFit="1" customWidth="1"/>
    <col min="16132" max="16132" width="10.26953125" style="6" customWidth="1"/>
    <col min="16133" max="16133" width="9.6328125" style="6" customWidth="1"/>
    <col min="16134" max="16134" width="21.08984375" style="6" customWidth="1"/>
    <col min="16135" max="16135" width="10.453125" style="6" bestFit="1" customWidth="1"/>
    <col min="16136" max="16384" width="8.7265625" style="6"/>
  </cols>
  <sheetData>
    <row r="1" spans="1:18" ht="19.5" x14ac:dyDescent="0.4">
      <c r="B1" s="32" t="str">
        <f>個資!F1</f>
        <v>109-1</v>
      </c>
      <c r="C1" s="33" t="s">
        <v>97</v>
      </c>
      <c r="M1" s="7" t="s">
        <v>98</v>
      </c>
      <c r="N1" s="75" t="str">
        <f>個資!C6&amp;"班  "&amp;個資!F4 &amp;個資!A4</f>
        <v>101班  迪士尼導師</v>
      </c>
      <c r="P1" s="95" t="str">
        <f>B1&amp;"學年"</f>
        <v>109-1學年</v>
      </c>
      <c r="Q1" s="96"/>
    </row>
    <row r="2" spans="1:18" ht="19.5" x14ac:dyDescent="0.4">
      <c r="A2" s="9" t="s">
        <v>143</v>
      </c>
      <c r="C2" s="6"/>
      <c r="D2" s="6"/>
      <c r="E2" s="6"/>
      <c r="F2" s="39"/>
      <c r="G2" s="39"/>
      <c r="H2" s="7"/>
      <c r="I2" s="7"/>
      <c r="J2" s="7"/>
      <c r="K2" s="6"/>
      <c r="L2" s="6"/>
      <c r="M2" s="6"/>
      <c r="N2" s="39"/>
      <c r="O2" s="39"/>
      <c r="Q2" s="107" t="str">
        <f>個資!C6&amp;"班  "&amp;個資!F4 &amp;個資!A4</f>
        <v>101班  迪士尼導師</v>
      </c>
      <c r="R2" s="9"/>
    </row>
    <row r="3" spans="1:18" x14ac:dyDescent="0.4">
      <c r="A3" s="9" t="s">
        <v>99</v>
      </c>
      <c r="C3" s="6"/>
      <c r="D3" s="6"/>
      <c r="E3" s="6"/>
      <c r="F3" s="39"/>
      <c r="G3" s="39"/>
      <c r="H3" s="7"/>
      <c r="I3" s="7"/>
      <c r="J3" s="7"/>
      <c r="K3" s="6"/>
      <c r="L3" s="6"/>
      <c r="M3" s="6"/>
      <c r="N3" s="39"/>
      <c r="O3" s="39"/>
    </row>
    <row r="4" spans="1:18" ht="19.5" x14ac:dyDescent="0.4">
      <c r="B4" s="67"/>
      <c r="C4" s="282" t="s">
        <v>100</v>
      </c>
      <c r="D4" s="282"/>
      <c r="E4" s="282"/>
      <c r="F4" s="5" t="s">
        <v>101</v>
      </c>
      <c r="G4" s="6"/>
      <c r="K4" s="6"/>
      <c r="L4" s="6"/>
      <c r="M4" s="6"/>
      <c r="N4" s="6"/>
      <c r="O4" s="6"/>
      <c r="P4" s="98" t="s">
        <v>144</v>
      </c>
      <c r="Q4" s="98" t="s">
        <v>147</v>
      </c>
      <c r="R4" s="98" t="s">
        <v>145</v>
      </c>
    </row>
    <row r="5" spans="1:18" ht="19.75" customHeight="1" x14ac:dyDescent="0.4">
      <c r="B5" s="67"/>
      <c r="C5" s="3" t="s">
        <v>102</v>
      </c>
      <c r="D5" s="34" t="s">
        <v>103</v>
      </c>
      <c r="E5" s="34" t="s">
        <v>104</v>
      </c>
      <c r="F5" s="35" t="s">
        <v>148</v>
      </c>
      <c r="G5" s="6"/>
      <c r="K5" s="6"/>
      <c r="L5" s="6"/>
      <c r="M5" s="6"/>
      <c r="N5" s="6"/>
      <c r="O5" s="6"/>
      <c r="P5" s="99"/>
      <c r="Q5" s="99"/>
      <c r="R5" s="22" t="s">
        <v>146</v>
      </c>
    </row>
    <row r="6" spans="1:18" x14ac:dyDescent="0.4">
      <c r="A6" s="3" t="s">
        <v>105</v>
      </c>
      <c r="B6" s="5" t="s">
        <v>96</v>
      </c>
      <c r="C6" s="3" t="s">
        <v>106</v>
      </c>
      <c r="D6" s="3" t="s">
        <v>107</v>
      </c>
      <c r="E6" s="3" t="s">
        <v>108</v>
      </c>
      <c r="F6" s="5" t="s">
        <v>109</v>
      </c>
      <c r="G6" s="5" t="s">
        <v>96</v>
      </c>
      <c r="I6" s="3" t="s">
        <v>105</v>
      </c>
      <c r="J6" s="5" t="s">
        <v>96</v>
      </c>
      <c r="K6" s="3" t="s">
        <v>106</v>
      </c>
      <c r="L6" s="3" t="s">
        <v>107</v>
      </c>
      <c r="M6" s="3" t="s">
        <v>108</v>
      </c>
      <c r="N6" s="5" t="s">
        <v>109</v>
      </c>
      <c r="O6" s="5" t="s">
        <v>96</v>
      </c>
    </row>
    <row r="7" spans="1:18" s="7" customFormat="1" ht="28.4" customHeight="1" x14ac:dyDescent="0.4">
      <c r="A7" s="3">
        <v>1</v>
      </c>
      <c r="B7" s="3" t="str">
        <f>個資!B6</f>
        <v>10101</v>
      </c>
      <c r="C7" s="36" t="str">
        <f>IFERROR(INDEX(個資!$G:$G,MATCH(B7,個資!$B:$B,0)),"")</f>
        <v>唐老鴨</v>
      </c>
      <c r="D7" s="3"/>
      <c r="E7" s="3"/>
      <c r="F7" s="37" t="str">
        <f t="shared" ref="F7:F21" si="0">C7&amp;"的家長簽名"</f>
        <v>唐老鴨的家長簽名</v>
      </c>
      <c r="G7" s="38" t="str">
        <f>B7</f>
        <v>10101</v>
      </c>
      <c r="I7" s="3">
        <v>16</v>
      </c>
      <c r="J7" s="3" t="str">
        <f>個資!B21</f>
        <v>10116</v>
      </c>
      <c r="K7" s="36" t="str">
        <f>IFERROR(INDEX(個資!$G:$G,MATCH(J7,個資!$B:$B,0)),"")</f>
        <v>尼莫</v>
      </c>
      <c r="L7" s="3"/>
      <c r="M7" s="3"/>
      <c r="N7" s="37" t="str">
        <f t="shared" ref="N7:N18" si="1">K7&amp;"的家長簽名"</f>
        <v>尼莫的家長簽名</v>
      </c>
      <c r="O7" s="38" t="str">
        <f t="shared" ref="O7:O18" si="2">J7</f>
        <v>10116</v>
      </c>
    </row>
    <row r="8" spans="1:18" s="7" customFormat="1" ht="28.4" customHeight="1" x14ac:dyDescent="0.4">
      <c r="A8" s="3">
        <v>2</v>
      </c>
      <c r="B8" s="3" t="str">
        <f>個資!B7</f>
        <v>10102</v>
      </c>
      <c r="C8" s="36" t="str">
        <f>IFERROR(INDEX(個資!$G:$G,MATCH(B8,個資!$B:$B,0)),"")</f>
        <v>跳跳虎</v>
      </c>
      <c r="D8" s="3"/>
      <c r="E8" s="3"/>
      <c r="F8" s="37" t="str">
        <f t="shared" si="0"/>
        <v>跳跳虎的家長簽名</v>
      </c>
      <c r="G8" s="38" t="str">
        <f t="shared" ref="G8:G21" si="3">B8</f>
        <v>10102</v>
      </c>
      <c r="I8" s="3">
        <v>17</v>
      </c>
      <c r="J8" s="219" t="str">
        <f>個資!B22</f>
        <v>10117</v>
      </c>
      <c r="K8" s="36" t="str">
        <f>IFERROR(INDEX(個資!$G:$G,MATCH(J8,個資!$B:$B,0)),"")</f>
        <v>愛麗兒</v>
      </c>
      <c r="L8" s="3"/>
      <c r="M8" s="3"/>
      <c r="N8" s="37" t="str">
        <f t="shared" si="1"/>
        <v>愛麗兒的家長簽名</v>
      </c>
      <c r="O8" s="38" t="str">
        <f t="shared" si="2"/>
        <v>10117</v>
      </c>
    </row>
    <row r="9" spans="1:18" s="7" customFormat="1" ht="28.4" customHeight="1" x14ac:dyDescent="0.4">
      <c r="A9" s="3">
        <v>3</v>
      </c>
      <c r="B9" s="3" t="str">
        <f>個資!B8</f>
        <v>10103</v>
      </c>
      <c r="C9" s="36" t="str">
        <f>IFERROR(INDEX(個資!$G:$G,MATCH(B9,個資!$B:$B,0)),"")</f>
        <v>小熊維尼</v>
      </c>
      <c r="D9" s="3"/>
      <c r="E9" s="3"/>
      <c r="F9" s="37" t="str">
        <f t="shared" si="0"/>
        <v>小熊維尼的家長簽名</v>
      </c>
      <c r="G9" s="38" t="str">
        <f t="shared" si="3"/>
        <v>10103</v>
      </c>
      <c r="I9" s="219">
        <v>18</v>
      </c>
      <c r="J9" s="219" t="str">
        <f>個資!B23</f>
        <v>10118</v>
      </c>
      <c r="K9" s="36" t="str">
        <f>IFERROR(INDEX(個資!$G:$G,MATCH(J9,個資!$B:$B,0)),"")</f>
        <v>小比目魚</v>
      </c>
      <c r="L9" s="3"/>
      <c r="M9" s="3"/>
      <c r="N9" s="37" t="str">
        <f t="shared" si="1"/>
        <v>小比目魚的家長簽名</v>
      </c>
      <c r="O9" s="38" t="str">
        <f t="shared" si="2"/>
        <v>10118</v>
      </c>
    </row>
    <row r="10" spans="1:18" s="7" customFormat="1" ht="28.4" customHeight="1" x14ac:dyDescent="0.4">
      <c r="A10" s="3">
        <v>4</v>
      </c>
      <c r="B10" s="3" t="str">
        <f>個資!B9</f>
        <v>10104</v>
      </c>
      <c r="C10" s="36" t="str">
        <f>IFERROR(INDEX(個資!$G:$G,MATCH(B10,個資!$B:$B,0)),"")</f>
        <v xml:space="preserve">米老鼠 </v>
      </c>
      <c r="D10" s="3"/>
      <c r="E10" s="3"/>
      <c r="F10" s="37" t="str">
        <f t="shared" si="0"/>
        <v>米老鼠 的家長簽名</v>
      </c>
      <c r="G10" s="38" t="str">
        <f t="shared" si="3"/>
        <v>10104</v>
      </c>
      <c r="I10" s="219">
        <v>19</v>
      </c>
      <c r="J10" s="219" t="str">
        <f>個資!B24</f>
        <v>10119</v>
      </c>
      <c r="K10" s="36" t="str">
        <f>IFERROR(INDEX(個資!$G:$G,MATCH(J10,個資!$B:$B,0)),"")</f>
        <v>高飛</v>
      </c>
      <c r="L10" s="3"/>
      <c r="M10" s="3"/>
      <c r="N10" s="37" t="str">
        <f t="shared" si="1"/>
        <v>高飛的家長簽名</v>
      </c>
      <c r="O10" s="38" t="str">
        <f t="shared" si="2"/>
        <v>10119</v>
      </c>
    </row>
    <row r="11" spans="1:18" s="7" customFormat="1" ht="28.4" customHeight="1" x14ac:dyDescent="0.4">
      <c r="A11" s="3">
        <v>5</v>
      </c>
      <c r="B11" s="3" t="str">
        <f>個資!B10</f>
        <v>10105</v>
      </c>
      <c r="C11" s="36" t="str">
        <f>IFERROR(INDEX(個資!$G:$G,MATCH(B11,個資!$B:$B,0)),"")</f>
        <v>小豬</v>
      </c>
      <c r="D11" s="3"/>
      <c r="E11" s="3"/>
      <c r="F11" s="37" t="str">
        <f t="shared" si="0"/>
        <v>小豬的家長簽名</v>
      </c>
      <c r="G11" s="38" t="str">
        <f t="shared" si="3"/>
        <v>10105</v>
      </c>
      <c r="I11" s="219">
        <v>20</v>
      </c>
      <c r="J11" s="219" t="str">
        <f>個資!B25</f>
        <v>10120</v>
      </c>
      <c r="K11" s="36" t="str">
        <f>IFERROR(INDEX(個資!$G:$G,MATCH(J11,個資!$B:$B,0)),"")</f>
        <v>布魯托</v>
      </c>
      <c r="L11" s="3"/>
      <c r="M11" s="3"/>
      <c r="N11" s="37" t="str">
        <f t="shared" si="1"/>
        <v>布魯托的家長簽名</v>
      </c>
      <c r="O11" s="38" t="str">
        <f t="shared" si="2"/>
        <v>10120</v>
      </c>
    </row>
    <row r="12" spans="1:18" s="7" customFormat="1" ht="28.4" customHeight="1" x14ac:dyDescent="0.4">
      <c r="A12" s="3">
        <v>6</v>
      </c>
      <c r="B12" s="3" t="str">
        <f>個資!B11</f>
        <v>10106</v>
      </c>
      <c r="C12" s="36" t="str">
        <f>IFERROR(INDEX(個資!$G:$G,MATCH(B12,個資!$B:$B,0)),"")</f>
        <v>白雪公主</v>
      </c>
      <c r="D12" s="3"/>
      <c r="E12" s="3"/>
      <c r="F12" s="37" t="str">
        <f t="shared" si="0"/>
        <v>白雪公主的家長簽名</v>
      </c>
      <c r="G12" s="38" t="str">
        <f t="shared" si="3"/>
        <v>10106</v>
      </c>
      <c r="I12" s="219">
        <v>21</v>
      </c>
      <c r="J12" s="219" t="str">
        <f>個資!B26</f>
        <v>10121</v>
      </c>
      <c r="K12" s="36" t="str">
        <f>IFERROR(INDEX(個資!$G:$G,MATCH(J12,個資!$B:$B,0)),"")</f>
        <v>彭彭</v>
      </c>
      <c r="L12" s="3"/>
      <c r="M12" s="3"/>
      <c r="N12" s="37" t="str">
        <f t="shared" si="1"/>
        <v>彭彭的家長簽名</v>
      </c>
      <c r="O12" s="38" t="str">
        <f t="shared" si="2"/>
        <v>10121</v>
      </c>
    </row>
    <row r="13" spans="1:18" s="7" customFormat="1" ht="28.4" customHeight="1" x14ac:dyDescent="0.4">
      <c r="A13" s="3">
        <v>7</v>
      </c>
      <c r="B13" s="3" t="str">
        <f>個資!B12</f>
        <v>10107</v>
      </c>
      <c r="C13" s="36" t="str">
        <f>IFERROR(INDEX(個資!$G:$G,MATCH(B13,個資!$B:$B,0)),"")</f>
        <v>灰姑娘</v>
      </c>
      <c r="D13" s="3"/>
      <c r="E13" s="3"/>
      <c r="F13" s="37" t="str">
        <f t="shared" si="0"/>
        <v>灰姑娘的家長簽名</v>
      </c>
      <c r="G13" s="38" t="str">
        <f t="shared" si="3"/>
        <v>10107</v>
      </c>
      <c r="I13" s="219">
        <v>22</v>
      </c>
      <c r="J13" s="219" t="str">
        <f>個資!B27</f>
        <v>10122</v>
      </c>
      <c r="K13" s="36" t="str">
        <f>IFERROR(INDEX(個資!$G:$G,MATCH(J13,個資!$B:$B,0)),"")</f>
        <v>丁滿</v>
      </c>
      <c r="L13" s="3"/>
      <c r="M13" s="3"/>
      <c r="N13" s="37" t="str">
        <f t="shared" si="1"/>
        <v>丁滿的家長簽名</v>
      </c>
      <c r="O13" s="38" t="str">
        <f t="shared" si="2"/>
        <v>10122</v>
      </c>
    </row>
    <row r="14" spans="1:18" s="7" customFormat="1" ht="28.4" customHeight="1" x14ac:dyDescent="0.4">
      <c r="A14" s="3">
        <v>8</v>
      </c>
      <c r="B14" s="3" t="str">
        <f>個資!B13</f>
        <v>10108</v>
      </c>
      <c r="C14" s="36" t="str">
        <f>IFERROR(INDEX(個資!$G:$G,MATCH(B14,個資!$B:$B,0)),"")</f>
        <v>皮諾丘</v>
      </c>
      <c r="D14" s="3"/>
      <c r="E14" s="3"/>
      <c r="F14" s="37" t="str">
        <f t="shared" si="0"/>
        <v>皮諾丘的家長簽名</v>
      </c>
      <c r="G14" s="38" t="str">
        <f t="shared" si="3"/>
        <v>10108</v>
      </c>
      <c r="I14" s="219">
        <v>23</v>
      </c>
      <c r="J14" s="219" t="str">
        <f>個資!B28</f>
        <v>10123</v>
      </c>
      <c r="K14" s="36" t="str">
        <f>IFERROR(INDEX(個資!$G:$G,MATCH(J14,個資!$B:$B,0)),"")</f>
        <v>辛巴</v>
      </c>
      <c r="L14" s="3"/>
      <c r="M14" s="3"/>
      <c r="N14" s="37" t="str">
        <f t="shared" si="1"/>
        <v>辛巴的家長簽名</v>
      </c>
      <c r="O14" s="38" t="str">
        <f t="shared" si="2"/>
        <v>10123</v>
      </c>
    </row>
    <row r="15" spans="1:18" s="7" customFormat="1" ht="28.4" customHeight="1" x14ac:dyDescent="0.4">
      <c r="A15" s="3">
        <v>9</v>
      </c>
      <c r="B15" s="3" t="str">
        <f>個資!B14</f>
        <v>10109</v>
      </c>
      <c r="C15" s="36" t="str">
        <f>IFERROR(INDEX(個資!$G:$G,MATCH(B15,個資!$B:$B,0)),"")</f>
        <v>小鹿斑比</v>
      </c>
      <c r="D15" s="3"/>
      <c r="E15" s="3"/>
      <c r="F15" s="37" t="str">
        <f t="shared" si="0"/>
        <v>小鹿斑比的家長簽名</v>
      </c>
      <c r="G15" s="38" t="str">
        <f t="shared" si="3"/>
        <v>10109</v>
      </c>
      <c r="I15" s="219">
        <v>24</v>
      </c>
      <c r="J15" s="219" t="str">
        <f>個資!B29</f>
        <v>10124</v>
      </c>
      <c r="K15" s="36" t="str">
        <f>IFERROR(INDEX(個資!$G:$G,MATCH(J15,個資!$B:$B,0)),"")</f>
        <v>艾莉絲</v>
      </c>
      <c r="L15" s="3"/>
      <c r="M15" s="3"/>
      <c r="N15" s="37" t="str">
        <f t="shared" si="1"/>
        <v>艾莉絲的家長簽名</v>
      </c>
      <c r="O15" s="38" t="str">
        <f t="shared" si="2"/>
        <v>10124</v>
      </c>
    </row>
    <row r="16" spans="1:18" s="7" customFormat="1" ht="28.4" customHeight="1" x14ac:dyDescent="0.4">
      <c r="A16" s="3">
        <v>10</v>
      </c>
      <c r="B16" s="3" t="str">
        <f>個資!B15</f>
        <v>10110</v>
      </c>
      <c r="C16" s="36" t="str">
        <f>IFERROR(INDEX(個資!$G:$G,MATCH(B16,個資!$B:$B,0)),"")</f>
        <v>邦妮兔</v>
      </c>
      <c r="D16" s="3"/>
      <c r="E16" s="3"/>
      <c r="F16" s="37" t="str">
        <f t="shared" si="0"/>
        <v>邦妮兔的家長簽名</v>
      </c>
      <c r="G16" s="38" t="str">
        <f t="shared" si="3"/>
        <v>10110</v>
      </c>
      <c r="I16" s="219">
        <v>25</v>
      </c>
      <c r="J16" s="219" t="str">
        <f>個資!B30</f>
        <v>10125</v>
      </c>
      <c r="K16" s="36" t="str">
        <f>IFERROR(INDEX(個資!$G:$G,MATCH(J16,個資!$B:$B,0)),"")</f>
        <v>泰山</v>
      </c>
      <c r="L16" s="3"/>
      <c r="M16" s="3"/>
      <c r="N16" s="37" t="str">
        <f t="shared" si="1"/>
        <v>泰山的家長簽名</v>
      </c>
      <c r="O16" s="38" t="str">
        <f t="shared" si="2"/>
        <v>10125</v>
      </c>
    </row>
    <row r="17" spans="1:15" s="7" customFormat="1" ht="28.4" customHeight="1" x14ac:dyDescent="0.4">
      <c r="A17" s="3">
        <v>11</v>
      </c>
      <c r="B17" s="3" t="str">
        <f>個資!B16</f>
        <v>10111</v>
      </c>
      <c r="C17" s="36" t="str">
        <f>IFERROR(INDEX(個資!$G:$G,MATCH(B17,個資!$B:$B,0)),"")</f>
        <v>史瑞克</v>
      </c>
      <c r="D17" s="3"/>
      <c r="E17" s="3"/>
      <c r="F17" s="37" t="str">
        <f t="shared" si="0"/>
        <v>史瑞克的家長簽名</v>
      </c>
      <c r="G17" s="38" t="str">
        <f t="shared" si="3"/>
        <v>10111</v>
      </c>
      <c r="I17" s="219">
        <v>26</v>
      </c>
      <c r="J17" s="219" t="str">
        <f>個資!B31</f>
        <v>10126</v>
      </c>
      <c r="K17" s="36" t="str">
        <f>IFERROR(INDEX(個資!$G:$G,MATCH(J17,個資!$B:$B,0)),"")</f>
        <v>小飛象</v>
      </c>
      <c r="L17" s="3"/>
      <c r="M17" s="3"/>
      <c r="N17" s="37" t="str">
        <f t="shared" si="1"/>
        <v>小飛象的家長簽名</v>
      </c>
      <c r="O17" s="38" t="str">
        <f t="shared" si="2"/>
        <v>10126</v>
      </c>
    </row>
    <row r="18" spans="1:15" s="7" customFormat="1" ht="28.4" customHeight="1" x14ac:dyDescent="0.4">
      <c r="A18" s="3">
        <v>12</v>
      </c>
      <c r="B18" s="3" t="str">
        <f>個資!B17</f>
        <v>10112</v>
      </c>
      <c r="C18" s="36" t="str">
        <f>IFERROR(INDEX(個資!$G:$G,MATCH(B18,個資!$B:$B,0)),"")</f>
        <v>巴斯光年</v>
      </c>
      <c r="D18" s="3"/>
      <c r="E18" s="3"/>
      <c r="F18" s="37" t="str">
        <f t="shared" si="0"/>
        <v>巴斯光年的家長簽名</v>
      </c>
      <c r="G18" s="38" t="str">
        <f t="shared" si="3"/>
        <v>10112</v>
      </c>
      <c r="I18" s="219">
        <v>27</v>
      </c>
      <c r="J18" s="219" t="str">
        <f>個資!B32</f>
        <v>10127</v>
      </c>
      <c r="K18" s="36" t="str">
        <f>IFERROR(INDEX(個資!$G:$G,MATCH(J18,個資!$B:$B,0)),"")</f>
        <v>小飛俠</v>
      </c>
      <c r="L18" s="3"/>
      <c r="M18" s="3"/>
      <c r="N18" s="37" t="str">
        <f t="shared" si="1"/>
        <v>小飛俠的家長簽名</v>
      </c>
      <c r="O18" s="38" t="str">
        <f t="shared" si="2"/>
        <v>10127</v>
      </c>
    </row>
    <row r="19" spans="1:15" s="7" customFormat="1" ht="28.4" customHeight="1" x14ac:dyDescent="0.4">
      <c r="A19" s="3">
        <v>13</v>
      </c>
      <c r="B19" s="3" t="str">
        <f>個資!B18</f>
        <v>10113</v>
      </c>
      <c r="C19" s="36" t="str">
        <f>IFERROR(INDEX(個資!$G:$G,MATCH(B19,個資!$B:$B,0)),"")</f>
        <v>史迪奇</v>
      </c>
      <c r="D19" s="3"/>
      <c r="E19" s="3"/>
      <c r="F19" s="37" t="str">
        <f t="shared" si="0"/>
        <v>史迪奇的家長簽名</v>
      </c>
      <c r="G19" s="38" t="str">
        <f t="shared" si="3"/>
        <v>10113</v>
      </c>
      <c r="I19" s="219">
        <v>28</v>
      </c>
      <c r="J19" s="219" t="str">
        <f>個資!B33</f>
        <v>10128</v>
      </c>
      <c r="K19" s="36" t="str">
        <f>IFERROR(INDEX(個資!$G:$G,MATCH(J19,個資!$B:$B,0)),"")</f>
        <v>茉莉</v>
      </c>
      <c r="L19" s="212"/>
      <c r="M19" s="212"/>
      <c r="N19" s="37" t="str">
        <f t="shared" ref="N19:N21" si="4">K19&amp;"的家長簽名"</f>
        <v>茉莉的家長簽名</v>
      </c>
      <c r="O19" s="38" t="str">
        <f t="shared" ref="O19:O21" si="5">J19</f>
        <v>10128</v>
      </c>
    </row>
    <row r="20" spans="1:15" s="7" customFormat="1" ht="28.4" customHeight="1" x14ac:dyDescent="0.4">
      <c r="A20" s="3">
        <v>14</v>
      </c>
      <c r="B20" s="3" t="str">
        <f>個資!B19</f>
        <v>10114</v>
      </c>
      <c r="C20" s="36" t="str">
        <f>IFERROR(INDEX(個資!$G:$G,MATCH(B20,個資!$B:$B,0)),"")</f>
        <v>大眼仔</v>
      </c>
      <c r="D20" s="3"/>
      <c r="E20" s="3"/>
      <c r="F20" s="37" t="str">
        <f t="shared" si="0"/>
        <v>大眼仔的家長簽名</v>
      </c>
      <c r="G20" s="38" t="str">
        <f t="shared" si="3"/>
        <v>10114</v>
      </c>
      <c r="I20" s="219">
        <v>29</v>
      </c>
      <c r="J20" s="219" t="str">
        <f>個資!B34</f>
        <v>10129</v>
      </c>
      <c r="K20" s="36" t="str">
        <f>IFERROR(INDEX(個資!$G:$G,MATCH(J20,個資!$B:$B,0)),"")</f>
        <v>阿布</v>
      </c>
      <c r="L20" s="212"/>
      <c r="M20" s="212"/>
      <c r="N20" s="37" t="str">
        <f t="shared" si="4"/>
        <v>阿布的家長簽名</v>
      </c>
      <c r="O20" s="38" t="str">
        <f t="shared" si="5"/>
        <v>10129</v>
      </c>
    </row>
    <row r="21" spans="1:15" s="7" customFormat="1" ht="28.4" customHeight="1" x14ac:dyDescent="0.4">
      <c r="A21" s="3">
        <v>15</v>
      </c>
      <c r="B21" s="3" t="str">
        <f>個資!B20</f>
        <v>10115</v>
      </c>
      <c r="C21" s="36" t="str">
        <f>IFERROR(INDEX(個資!$G:$G,MATCH(B21,個資!$B:$B,0)),"")</f>
        <v>毛怪</v>
      </c>
      <c r="D21" s="3"/>
      <c r="E21" s="3"/>
      <c r="F21" s="37" t="str">
        <f t="shared" si="0"/>
        <v>毛怪的家長簽名</v>
      </c>
      <c r="G21" s="38" t="str">
        <f t="shared" si="3"/>
        <v>10115</v>
      </c>
      <c r="I21" s="219">
        <v>30</v>
      </c>
      <c r="J21" s="219" t="str">
        <f>個資!B35</f>
        <v>10130</v>
      </c>
      <c r="K21" s="36" t="str">
        <f>IFERROR(INDEX(個資!$G:$G,MATCH(J21,個資!$B:$B,0)),"")</f>
        <v>阿拉丁</v>
      </c>
      <c r="L21" s="212"/>
      <c r="M21" s="212"/>
      <c r="N21" s="37" t="str">
        <f t="shared" si="4"/>
        <v>阿拉丁的家長簽名</v>
      </c>
      <c r="O21" s="38" t="str">
        <f t="shared" si="5"/>
        <v>10130</v>
      </c>
    </row>
    <row r="22" spans="1:15" ht="24" customHeight="1" x14ac:dyDescent="0.4"/>
    <row r="23" spans="1:15" ht="24" customHeight="1" x14ac:dyDescent="0.4"/>
    <row r="24" spans="1:15" ht="24" customHeight="1" x14ac:dyDescent="0.4"/>
  </sheetData>
  <sheetProtection algorithmName="SHA-512" hashValue="cE2gnVfmd8ajV6F2qbibg+VZSt1dn1faS8SyYz6NvEpg//ASfWLQKKhmsNy2UNvL9L6ccV9/Z8MVkfsKAT3gsQ==" saltValue="neLIPkpOfyhM9sktyuCIXA==" spinCount="100000" sheet="1" objects="1" scenarios="1"/>
  <mergeCells count="1">
    <mergeCell ref="C4:E4"/>
  </mergeCells>
  <phoneticPr fontId="1" type="noConversion"/>
  <pageMargins left="0.39370078740157483" right="0.39370078740157483" top="0.74803149606299213" bottom="0.39370078740157483" header="0.19685039370078741" footer="0.31496062992125984"/>
  <pageSetup orientation="landscape" r:id="rId1"/>
  <headerFooter>
    <oddHeader>&amp;C新東國中《親職教育講座暨班親會》&amp;R&amp;D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2"/>
  <sheetViews>
    <sheetView view="pageLayout" zoomScale="142" zoomScaleNormal="100" zoomScalePageLayoutView="142" workbookViewId="0">
      <selection activeCell="E38" sqref="E38"/>
    </sheetView>
  </sheetViews>
  <sheetFormatPr defaultColWidth="9" defaultRowHeight="17" x14ac:dyDescent="0.4"/>
  <cols>
    <col min="1" max="1" width="6.90625" style="6" customWidth="1"/>
    <col min="2" max="2" width="14.7265625" style="6" customWidth="1"/>
    <col min="3" max="3" width="9.6328125" style="6" customWidth="1"/>
    <col min="4" max="4" width="12.08984375" style="6" customWidth="1"/>
    <col min="5" max="5" width="13.26953125" style="115" customWidth="1"/>
    <col min="6" max="6" width="13.08984375" style="115" customWidth="1"/>
    <col min="7" max="7" width="25.453125" style="39" customWidth="1"/>
    <col min="8" max="16384" width="9" style="6"/>
  </cols>
  <sheetData>
    <row r="1" spans="1:7" ht="19.5" x14ac:dyDescent="0.4">
      <c r="A1" s="75" t="str">
        <f>個資!F1&amp;"學年"</f>
        <v>109-1學年</v>
      </c>
      <c r="C1" s="117" t="str">
        <f>個資!C6&amp;"班  "&amp;個資!F4 &amp;個資!A4</f>
        <v>101班  迪士尼導師</v>
      </c>
      <c r="G1" s="6"/>
    </row>
    <row r="2" spans="1:7" x14ac:dyDescent="0.4">
      <c r="A2" s="5" t="s">
        <v>96</v>
      </c>
      <c r="B2" s="5" t="s">
        <v>139</v>
      </c>
      <c r="C2" s="5" t="s">
        <v>92</v>
      </c>
      <c r="D2" s="5" t="s">
        <v>93</v>
      </c>
      <c r="E2" s="221" t="s">
        <v>94</v>
      </c>
      <c r="F2" s="221" t="s">
        <v>95</v>
      </c>
      <c r="G2" s="5" t="s">
        <v>230</v>
      </c>
    </row>
    <row r="3" spans="1:7" ht="22.5" customHeight="1" x14ac:dyDescent="0.4">
      <c r="A3" s="97" t="str">
        <f>個資!B6</f>
        <v>10101</v>
      </c>
      <c r="B3" s="97" t="str">
        <f>個資!E6</f>
        <v>唐老鴨(男)</v>
      </c>
      <c r="C3" s="97" t="str">
        <f>個資!L6</f>
        <v>西瓜1</v>
      </c>
      <c r="D3" s="97" t="str">
        <f>個資!M6</f>
        <v>06-632-2954</v>
      </c>
      <c r="E3" s="116" t="str">
        <f>個資!N6</f>
        <v>0912-345-111</v>
      </c>
      <c r="F3" s="116" t="str">
        <f>個資!O6</f>
        <v>0955-888-222</v>
      </c>
      <c r="G3" s="5" t="str">
        <f>個資!K6</f>
        <v>730台南市新營區民治東路30號</v>
      </c>
    </row>
    <row r="4" spans="1:7" ht="22.5" customHeight="1" x14ac:dyDescent="0.4">
      <c r="A4" s="97" t="str">
        <f>個資!B7</f>
        <v>10102</v>
      </c>
      <c r="B4" s="97" t="str">
        <f>個資!E7</f>
        <v>跳跳虎(男)</v>
      </c>
      <c r="C4" s="97" t="str">
        <f>個資!L7</f>
        <v>西瓜2</v>
      </c>
      <c r="D4" s="97" t="str">
        <f>個資!M7</f>
        <v>06-632-2955</v>
      </c>
      <c r="E4" s="116" t="str">
        <f>個資!N7</f>
        <v>0912-345-112</v>
      </c>
      <c r="F4" s="116" t="str">
        <f>個資!O7</f>
        <v>0955-888-223</v>
      </c>
      <c r="G4" s="5" t="str">
        <f>個資!K7</f>
        <v>730台南市新營區民治東路31號</v>
      </c>
    </row>
    <row r="5" spans="1:7" ht="22.5" customHeight="1" x14ac:dyDescent="0.4">
      <c r="A5" s="97" t="str">
        <f>個資!B8</f>
        <v>10103</v>
      </c>
      <c r="B5" s="97" t="str">
        <f>個資!E8</f>
        <v>小熊維尼(男)</v>
      </c>
      <c r="C5" s="97" t="str">
        <f>個資!L8</f>
        <v>西瓜3</v>
      </c>
      <c r="D5" s="97" t="str">
        <f>個資!M8</f>
        <v>06-632-2956</v>
      </c>
      <c r="E5" s="116" t="str">
        <f>個資!N8</f>
        <v>0912-345-113</v>
      </c>
      <c r="F5" s="116" t="str">
        <f>個資!O8</f>
        <v>0955-888-224</v>
      </c>
      <c r="G5" s="5" t="str">
        <f>個資!K8</f>
        <v>730台南市新營區民治東路32號</v>
      </c>
    </row>
    <row r="6" spans="1:7" ht="22.5" customHeight="1" x14ac:dyDescent="0.4">
      <c r="A6" s="97" t="str">
        <f>個資!B9</f>
        <v>10104</v>
      </c>
      <c r="B6" s="97" t="str">
        <f>個資!E9</f>
        <v>米老鼠 (男)</v>
      </c>
      <c r="C6" s="97" t="str">
        <f>個資!L9</f>
        <v>西瓜4</v>
      </c>
      <c r="D6" s="97" t="str">
        <f>個資!M9</f>
        <v>06-632-2957</v>
      </c>
      <c r="E6" s="116" t="str">
        <f>個資!N9</f>
        <v>0912-345-114</v>
      </c>
      <c r="F6" s="116" t="str">
        <f>個資!O9</f>
        <v>0955-888-225</v>
      </c>
      <c r="G6" s="5" t="str">
        <f>個資!K9</f>
        <v>730台南市新營區民治東路33號</v>
      </c>
    </row>
    <row r="7" spans="1:7" ht="22.5" customHeight="1" x14ac:dyDescent="0.4">
      <c r="A7" s="97" t="str">
        <f>個資!B10</f>
        <v>10105</v>
      </c>
      <c r="B7" s="97" t="str">
        <f>個資!E10</f>
        <v>小豬(男)</v>
      </c>
      <c r="C7" s="97" t="str">
        <f>個資!L10</f>
        <v>西瓜5</v>
      </c>
      <c r="D7" s="97" t="str">
        <f>個資!M10</f>
        <v>06-632-2958</v>
      </c>
      <c r="E7" s="116" t="str">
        <f>個資!N10</f>
        <v>0912-345-115</v>
      </c>
      <c r="F7" s="116" t="str">
        <f>個資!O10</f>
        <v>0955-888-226</v>
      </c>
      <c r="G7" s="5" t="str">
        <f>個資!K10</f>
        <v>730台南市新營區民治東路34號</v>
      </c>
    </row>
    <row r="8" spans="1:7" ht="22.5" customHeight="1" x14ac:dyDescent="0.4">
      <c r="A8" s="97" t="str">
        <f>個資!B11</f>
        <v>10106</v>
      </c>
      <c r="B8" s="97" t="str">
        <f>個資!E11</f>
        <v>白雪公主(男)</v>
      </c>
      <c r="C8" s="97" t="str">
        <f>個資!L11</f>
        <v>西瓜6</v>
      </c>
      <c r="D8" s="97" t="str">
        <f>個資!M11</f>
        <v>06-632-2959</v>
      </c>
      <c r="E8" s="116" t="str">
        <f>個資!N11</f>
        <v>0912-345-116</v>
      </c>
      <c r="F8" s="116" t="str">
        <f>個資!O11</f>
        <v>0955-888-227</v>
      </c>
      <c r="G8" s="5" t="str">
        <f>個資!K11</f>
        <v>730台南市新營區民治東路35號</v>
      </c>
    </row>
    <row r="9" spans="1:7" ht="22.5" customHeight="1" x14ac:dyDescent="0.4">
      <c r="A9" s="97" t="str">
        <f>個資!B12</f>
        <v>10107</v>
      </c>
      <c r="B9" s="97" t="str">
        <f>個資!E12</f>
        <v>灰姑娘(男)</v>
      </c>
      <c r="C9" s="97" t="str">
        <f>個資!L12</f>
        <v>西瓜7</v>
      </c>
      <c r="D9" s="97" t="str">
        <f>個資!M12</f>
        <v>06-632-2960</v>
      </c>
      <c r="E9" s="116" t="str">
        <f>個資!N12</f>
        <v>0912-345-117</v>
      </c>
      <c r="F9" s="116" t="str">
        <f>個資!O12</f>
        <v>0955-888-228</v>
      </c>
      <c r="G9" s="5" t="str">
        <f>個資!K12</f>
        <v>730台南市新營區民治東路36號</v>
      </c>
    </row>
    <row r="10" spans="1:7" ht="22.5" customHeight="1" x14ac:dyDescent="0.4">
      <c r="A10" s="97" t="str">
        <f>個資!B13</f>
        <v>10108</v>
      </c>
      <c r="B10" s="97" t="str">
        <f>個資!E13</f>
        <v>皮諾丘(男)</v>
      </c>
      <c r="C10" s="97" t="str">
        <f>個資!L13</f>
        <v>西瓜8</v>
      </c>
      <c r="D10" s="97" t="str">
        <f>個資!M13</f>
        <v>06-632-2961</v>
      </c>
      <c r="E10" s="116" t="str">
        <f>個資!N13</f>
        <v>0912-345-118</v>
      </c>
      <c r="F10" s="116" t="str">
        <f>個資!O13</f>
        <v>0955-888-229</v>
      </c>
      <c r="G10" s="5" t="str">
        <f>個資!K13</f>
        <v>730台南市新營區民治東路37號</v>
      </c>
    </row>
    <row r="11" spans="1:7" ht="22.5" customHeight="1" x14ac:dyDescent="0.4">
      <c r="A11" s="97" t="str">
        <f>個資!B14</f>
        <v>10109</v>
      </c>
      <c r="B11" s="97" t="str">
        <f>個資!E14</f>
        <v>小鹿斑比(男)</v>
      </c>
      <c r="C11" s="97" t="str">
        <f>個資!L14</f>
        <v>西瓜9</v>
      </c>
      <c r="D11" s="97" t="str">
        <f>個資!M14</f>
        <v>06-632-2962</v>
      </c>
      <c r="E11" s="116" t="str">
        <f>個資!N14</f>
        <v>0912-345-119</v>
      </c>
      <c r="F11" s="116" t="str">
        <f>個資!O14</f>
        <v>0955-888-230</v>
      </c>
      <c r="G11" s="5" t="str">
        <f>個資!K14</f>
        <v>730台南市新營區民治東路38號</v>
      </c>
    </row>
    <row r="12" spans="1:7" ht="22.5" customHeight="1" x14ac:dyDescent="0.4">
      <c r="A12" s="97" t="str">
        <f>個資!B15</f>
        <v>10110</v>
      </c>
      <c r="B12" s="97" t="str">
        <f>個資!E15</f>
        <v>邦妮兔(男)</v>
      </c>
      <c r="C12" s="97" t="str">
        <f>個資!L15</f>
        <v>西瓜10</v>
      </c>
      <c r="D12" s="97" t="str">
        <f>個資!M15</f>
        <v>06-632-2963</v>
      </c>
      <c r="E12" s="116" t="str">
        <f>個資!N15</f>
        <v>0912-345-120</v>
      </c>
      <c r="F12" s="116" t="str">
        <f>個資!O15</f>
        <v>0955-888-231</v>
      </c>
      <c r="G12" s="5" t="str">
        <f>個資!K15</f>
        <v>730台南市新營區民治東路39號</v>
      </c>
    </row>
    <row r="13" spans="1:7" ht="22.5" customHeight="1" x14ac:dyDescent="0.4">
      <c r="A13" s="97" t="str">
        <f>個資!B16</f>
        <v>10111</v>
      </c>
      <c r="B13" s="97" t="str">
        <f>個資!E16</f>
        <v>史瑞克(男)</v>
      </c>
      <c r="C13" s="97" t="str">
        <f>個資!L16</f>
        <v>西瓜11</v>
      </c>
      <c r="D13" s="97" t="str">
        <f>個資!M16</f>
        <v>06-632-2964</v>
      </c>
      <c r="E13" s="116" t="str">
        <f>個資!N16</f>
        <v>0912-345-121</v>
      </c>
      <c r="F13" s="116" t="str">
        <f>個資!O16</f>
        <v>0955-888-232</v>
      </c>
      <c r="G13" s="5" t="str">
        <f>個資!K16</f>
        <v>730台南市新營區民治東路40號</v>
      </c>
    </row>
    <row r="14" spans="1:7" ht="22.5" customHeight="1" x14ac:dyDescent="0.4">
      <c r="A14" s="97" t="str">
        <f>個資!B17</f>
        <v>10112</v>
      </c>
      <c r="B14" s="97" t="str">
        <f>個資!E17</f>
        <v>巴斯光年(男)</v>
      </c>
      <c r="C14" s="97" t="str">
        <f>個資!L17</f>
        <v>西瓜12</v>
      </c>
      <c r="D14" s="97" t="str">
        <f>個資!M17</f>
        <v>06-632-2965</v>
      </c>
      <c r="E14" s="116" t="str">
        <f>個資!N17</f>
        <v>0912-345-122</v>
      </c>
      <c r="F14" s="116" t="str">
        <f>個資!O17</f>
        <v>0955-888-233</v>
      </c>
      <c r="G14" s="5" t="str">
        <f>個資!K17</f>
        <v>730台南市新營區民治東路41號</v>
      </c>
    </row>
    <row r="15" spans="1:7" ht="22.5" customHeight="1" x14ac:dyDescent="0.4">
      <c r="A15" s="97" t="str">
        <f>個資!B18</f>
        <v>10113</v>
      </c>
      <c r="B15" s="97" t="str">
        <f>個資!E18</f>
        <v>史迪奇(男)</v>
      </c>
      <c r="C15" s="97" t="str">
        <f>個資!L18</f>
        <v>西瓜13</v>
      </c>
      <c r="D15" s="97" t="str">
        <f>個資!M18</f>
        <v>06-632-2966</v>
      </c>
      <c r="E15" s="116" t="str">
        <f>個資!N18</f>
        <v>0912-345-123</v>
      </c>
      <c r="F15" s="116" t="str">
        <f>個資!O18</f>
        <v>0955-888-234</v>
      </c>
      <c r="G15" s="5" t="str">
        <f>個資!K18</f>
        <v>730台南市新營區民治東路42號</v>
      </c>
    </row>
    <row r="16" spans="1:7" ht="22.5" customHeight="1" x14ac:dyDescent="0.4">
      <c r="A16" s="97" t="str">
        <f>個資!B19</f>
        <v>10114</v>
      </c>
      <c r="B16" s="97" t="str">
        <f>個資!E19</f>
        <v>大眼仔(男)</v>
      </c>
      <c r="C16" s="97" t="str">
        <f>個資!L19</f>
        <v>西瓜14</v>
      </c>
      <c r="D16" s="97" t="str">
        <f>個資!M19</f>
        <v>06-632-2967</v>
      </c>
      <c r="E16" s="116" t="str">
        <f>個資!N19</f>
        <v>0912-345-124</v>
      </c>
      <c r="F16" s="116" t="str">
        <f>個資!O19</f>
        <v>0955-888-235</v>
      </c>
      <c r="G16" s="5" t="str">
        <f>個資!K19</f>
        <v>730台南市新營區民治東路43號</v>
      </c>
    </row>
    <row r="17" spans="1:7" ht="22.5" customHeight="1" x14ac:dyDescent="0.4">
      <c r="A17" s="97" t="str">
        <f>個資!B20</f>
        <v>10115</v>
      </c>
      <c r="B17" s="97" t="str">
        <f>個資!E20</f>
        <v>毛怪(女)</v>
      </c>
      <c r="C17" s="97" t="str">
        <f>個資!L20</f>
        <v>西瓜15</v>
      </c>
      <c r="D17" s="97" t="str">
        <f>個資!M20</f>
        <v>06-632-2968</v>
      </c>
      <c r="E17" s="116" t="str">
        <f>個資!N20</f>
        <v>0912-345-125</v>
      </c>
      <c r="F17" s="116" t="str">
        <f>個資!O20</f>
        <v>0955-888-236</v>
      </c>
      <c r="G17" s="5" t="str">
        <f>個資!K20</f>
        <v>730台南市新營區民治東路44號</v>
      </c>
    </row>
    <row r="18" spans="1:7" ht="22.5" customHeight="1" x14ac:dyDescent="0.4">
      <c r="A18" s="97" t="str">
        <f>個資!B21</f>
        <v>10116</v>
      </c>
      <c r="B18" s="97" t="str">
        <f>個資!E21</f>
        <v>尼莫(女)</v>
      </c>
      <c r="C18" s="97" t="str">
        <f>個資!L21</f>
        <v>西瓜16</v>
      </c>
      <c r="D18" s="97" t="str">
        <f>個資!M21</f>
        <v>06-632-2969</v>
      </c>
      <c r="E18" s="116" t="str">
        <f>個資!N21</f>
        <v>0912-345-126</v>
      </c>
      <c r="F18" s="116" t="str">
        <f>個資!O21</f>
        <v>0955-888-237</v>
      </c>
      <c r="G18" s="5" t="str">
        <f>個資!K21</f>
        <v>730台南市新營區民治東路45號</v>
      </c>
    </row>
    <row r="19" spans="1:7" ht="22.5" customHeight="1" x14ac:dyDescent="0.4">
      <c r="A19" s="97" t="str">
        <f>個資!B22</f>
        <v>10117</v>
      </c>
      <c r="B19" s="97" t="str">
        <f>個資!E22</f>
        <v>愛麗兒(女)</v>
      </c>
      <c r="C19" s="97" t="str">
        <f>個資!L22</f>
        <v>西瓜17</v>
      </c>
      <c r="D19" s="97" t="str">
        <f>個資!M22</f>
        <v>06-632-2970</v>
      </c>
      <c r="E19" s="116" t="str">
        <f>個資!N22</f>
        <v>0912-345-127</v>
      </c>
      <c r="F19" s="116" t="str">
        <f>個資!O22</f>
        <v>0955-888-238</v>
      </c>
      <c r="G19" s="5" t="str">
        <f>個資!K22</f>
        <v>730台南市新營區民治東路46號</v>
      </c>
    </row>
    <row r="20" spans="1:7" ht="22.5" customHeight="1" x14ac:dyDescent="0.4">
      <c r="A20" s="97" t="str">
        <f>個資!B23</f>
        <v>10118</v>
      </c>
      <c r="B20" s="97" t="str">
        <f>個資!E23</f>
        <v>小比目魚(女)</v>
      </c>
      <c r="C20" s="97" t="str">
        <f>個資!L23</f>
        <v>西瓜18</v>
      </c>
      <c r="D20" s="97" t="str">
        <f>個資!M23</f>
        <v>06-632-2971</v>
      </c>
      <c r="E20" s="116" t="str">
        <f>個資!N23</f>
        <v>0912-345-128</v>
      </c>
      <c r="F20" s="116" t="str">
        <f>個資!O23</f>
        <v>0955-888-239</v>
      </c>
      <c r="G20" s="5" t="str">
        <f>個資!K23</f>
        <v>730台南市新營區民治東路47號</v>
      </c>
    </row>
    <row r="21" spans="1:7" ht="22.5" customHeight="1" x14ac:dyDescent="0.4">
      <c r="A21" s="97" t="str">
        <f>個資!B24</f>
        <v>10119</v>
      </c>
      <c r="B21" s="97" t="str">
        <f>個資!E24</f>
        <v>高飛(女)</v>
      </c>
      <c r="C21" s="97" t="str">
        <f>個資!L24</f>
        <v>西瓜19</v>
      </c>
      <c r="D21" s="97" t="str">
        <f>個資!M24</f>
        <v>06-632-2972</v>
      </c>
      <c r="E21" s="116" t="str">
        <f>個資!N24</f>
        <v>0912-345-129</v>
      </c>
      <c r="F21" s="116" t="str">
        <f>個資!O24</f>
        <v>0955-888-240</v>
      </c>
      <c r="G21" s="5" t="str">
        <f>個資!K24</f>
        <v>730台南市新營區民治東路48號</v>
      </c>
    </row>
    <row r="22" spans="1:7" ht="22.5" customHeight="1" x14ac:dyDescent="0.4">
      <c r="A22" s="97" t="str">
        <f>個資!B25</f>
        <v>10120</v>
      </c>
      <c r="B22" s="97" t="str">
        <f>個資!E25</f>
        <v>布魯托(女)</v>
      </c>
      <c r="C22" s="97" t="str">
        <f>個資!L25</f>
        <v>西瓜20</v>
      </c>
      <c r="D22" s="97" t="str">
        <f>個資!M25</f>
        <v>06-632-2973</v>
      </c>
      <c r="E22" s="116" t="str">
        <f>個資!N25</f>
        <v>0912-345-130</v>
      </c>
      <c r="F22" s="116" t="str">
        <f>個資!O25</f>
        <v>0955-888-241</v>
      </c>
      <c r="G22" s="5" t="str">
        <f>個資!K25</f>
        <v>730台南市新營區民治東路49號</v>
      </c>
    </row>
    <row r="23" spans="1:7" ht="22.5" customHeight="1" x14ac:dyDescent="0.4">
      <c r="A23" s="97" t="str">
        <f>個資!B26</f>
        <v>10121</v>
      </c>
      <c r="B23" s="97" t="str">
        <f>個資!E26</f>
        <v>彭彭(女)</v>
      </c>
      <c r="C23" s="97" t="str">
        <f>個資!L26</f>
        <v>西瓜21</v>
      </c>
      <c r="D23" s="97" t="str">
        <f>個資!M26</f>
        <v>06-632-2974</v>
      </c>
      <c r="E23" s="116" t="str">
        <f>個資!N26</f>
        <v>0912-345-131</v>
      </c>
      <c r="F23" s="116" t="str">
        <f>個資!O26</f>
        <v>0955-888-242</v>
      </c>
      <c r="G23" s="5" t="str">
        <f>個資!K26</f>
        <v>730台南市新營區民治東路50號</v>
      </c>
    </row>
    <row r="24" spans="1:7" ht="22.5" customHeight="1" x14ac:dyDescent="0.4">
      <c r="A24" s="97" t="str">
        <f>個資!B27</f>
        <v>10122</v>
      </c>
      <c r="B24" s="97" t="str">
        <f>個資!E27</f>
        <v>丁滿(女)</v>
      </c>
      <c r="C24" s="97" t="str">
        <f>個資!L27</f>
        <v>西瓜22</v>
      </c>
      <c r="D24" s="97" t="str">
        <f>個資!M27</f>
        <v>06-632-2975</v>
      </c>
      <c r="E24" s="116" t="str">
        <f>個資!N27</f>
        <v>0912-345-132</v>
      </c>
      <c r="F24" s="116" t="str">
        <f>個資!O27</f>
        <v>0955-888-243</v>
      </c>
      <c r="G24" s="5" t="str">
        <f>個資!K27</f>
        <v>730台南市新營區民治東路51號</v>
      </c>
    </row>
    <row r="25" spans="1:7" ht="22.5" customHeight="1" x14ac:dyDescent="0.4">
      <c r="A25" s="97" t="str">
        <f>個資!B28</f>
        <v>10123</v>
      </c>
      <c r="B25" s="97" t="str">
        <f>個資!E28</f>
        <v>辛巴(女)</v>
      </c>
      <c r="C25" s="97" t="str">
        <f>個資!L28</f>
        <v>西瓜23</v>
      </c>
      <c r="D25" s="97" t="str">
        <f>個資!M28</f>
        <v>06-632-2976</v>
      </c>
      <c r="E25" s="116" t="str">
        <f>個資!N28</f>
        <v>0912-345-133</v>
      </c>
      <c r="F25" s="116" t="str">
        <f>個資!O28</f>
        <v>0955-888-244</v>
      </c>
      <c r="G25" s="5" t="str">
        <f>個資!K28</f>
        <v>730台南市新營區民治東路52號</v>
      </c>
    </row>
    <row r="26" spans="1:7" ht="22.5" customHeight="1" x14ac:dyDescent="0.4">
      <c r="A26" s="97" t="str">
        <f>個資!B29</f>
        <v>10124</v>
      </c>
      <c r="B26" s="97" t="str">
        <f>個資!E29</f>
        <v>艾莉絲(女)</v>
      </c>
      <c r="C26" s="97" t="str">
        <f>個資!L29</f>
        <v>西瓜24</v>
      </c>
      <c r="D26" s="97" t="str">
        <f>個資!M29</f>
        <v>06-632-2977</v>
      </c>
      <c r="E26" s="116" t="str">
        <f>個資!N29</f>
        <v>0912-345-134</v>
      </c>
      <c r="F26" s="116" t="str">
        <f>個資!O29</f>
        <v>0955-888-245</v>
      </c>
      <c r="G26" s="5" t="str">
        <f>個資!K29</f>
        <v>730台南市新營區民治東路53號</v>
      </c>
    </row>
    <row r="27" spans="1:7" ht="22.5" customHeight="1" x14ac:dyDescent="0.4">
      <c r="A27" s="97" t="str">
        <f>個資!B30</f>
        <v>10125</v>
      </c>
      <c r="B27" s="97" t="str">
        <f>個資!E30</f>
        <v>泰山(女)</v>
      </c>
      <c r="C27" s="97" t="str">
        <f>個資!L30</f>
        <v>西瓜25</v>
      </c>
      <c r="D27" s="97" t="str">
        <f>個資!M30</f>
        <v>06-632-2978</v>
      </c>
      <c r="E27" s="116" t="str">
        <f>個資!N30</f>
        <v>0912-345-135</v>
      </c>
      <c r="F27" s="116" t="str">
        <f>個資!O30</f>
        <v>0955-888-246</v>
      </c>
      <c r="G27" s="5" t="str">
        <f>個資!K30</f>
        <v>730台南市新營區民治東路54號</v>
      </c>
    </row>
    <row r="28" spans="1:7" ht="22.5" customHeight="1" x14ac:dyDescent="0.4">
      <c r="A28" s="97" t="str">
        <f>個資!B31</f>
        <v>10126</v>
      </c>
      <c r="B28" s="97" t="str">
        <f>個資!E31</f>
        <v>小飛象(女)</v>
      </c>
      <c r="C28" s="97" t="str">
        <f>個資!L31</f>
        <v>西瓜26</v>
      </c>
      <c r="D28" s="97" t="str">
        <f>個資!M31</f>
        <v>06-632-2979</v>
      </c>
      <c r="E28" s="116" t="str">
        <f>個資!N31</f>
        <v>0912-345-136</v>
      </c>
      <c r="F28" s="116" t="str">
        <f>個資!O31</f>
        <v>0955-888-247</v>
      </c>
      <c r="G28" s="5" t="str">
        <f>個資!K31</f>
        <v>730台南市新營區民治東路55號</v>
      </c>
    </row>
    <row r="29" spans="1:7" ht="22.5" customHeight="1" x14ac:dyDescent="0.4">
      <c r="A29" s="97" t="str">
        <f>個資!B32</f>
        <v>10127</v>
      </c>
      <c r="B29" s="97" t="str">
        <f>個資!E32</f>
        <v>小飛俠(女)</v>
      </c>
      <c r="C29" s="97" t="str">
        <f>個資!L32</f>
        <v>西瓜27</v>
      </c>
      <c r="D29" s="97" t="str">
        <f>個資!M32</f>
        <v>06-632-2980</v>
      </c>
      <c r="E29" s="116" t="str">
        <f>個資!N32</f>
        <v>0912-345-137</v>
      </c>
      <c r="F29" s="116" t="str">
        <f>個資!O32</f>
        <v>0955-888-248</v>
      </c>
      <c r="G29" s="5" t="str">
        <f>個資!K32</f>
        <v>730台南市新營區民治東路56號</v>
      </c>
    </row>
    <row r="30" spans="1:7" ht="22.5" customHeight="1" x14ac:dyDescent="0.4">
      <c r="A30" s="97" t="str">
        <f>個資!B33</f>
        <v>10128</v>
      </c>
      <c r="B30" s="97" t="str">
        <f>個資!E33</f>
        <v>茉莉(女)</v>
      </c>
      <c r="C30" s="97" t="str">
        <f>個資!L33</f>
        <v>西瓜28</v>
      </c>
      <c r="D30" s="97" t="str">
        <f>個資!M33</f>
        <v>06-632-2981</v>
      </c>
      <c r="E30" s="116" t="str">
        <f>個資!N33</f>
        <v>0912-345-138</v>
      </c>
      <c r="F30" s="116" t="str">
        <f>個資!O33</f>
        <v>0955-888-249</v>
      </c>
      <c r="G30" s="5" t="str">
        <f>個資!K33</f>
        <v>730台南市新營區民治東路57號</v>
      </c>
    </row>
    <row r="31" spans="1:7" ht="22.5" customHeight="1" x14ac:dyDescent="0.4">
      <c r="A31" s="97" t="str">
        <f>個資!B34</f>
        <v>10129</v>
      </c>
      <c r="B31" s="97" t="str">
        <f>個資!E34</f>
        <v>阿布(女)</v>
      </c>
      <c r="C31" s="97" t="str">
        <f>個資!L34</f>
        <v>西瓜29</v>
      </c>
      <c r="D31" s="97" t="str">
        <f>個資!M34</f>
        <v>06-632-2982</v>
      </c>
      <c r="E31" s="116" t="str">
        <f>個資!N34</f>
        <v>0912-345-139</v>
      </c>
      <c r="F31" s="116" t="str">
        <f>個資!O34</f>
        <v>0955-888-250</v>
      </c>
      <c r="G31" s="5" t="str">
        <f>個資!K34</f>
        <v>730台南市新營區民治東路58號</v>
      </c>
    </row>
    <row r="32" spans="1:7" ht="22.5" customHeight="1" x14ac:dyDescent="0.4">
      <c r="A32" s="97" t="str">
        <f>個資!B35</f>
        <v>10130</v>
      </c>
      <c r="B32" s="97" t="str">
        <f>個資!E35</f>
        <v>阿拉丁(女)</v>
      </c>
      <c r="C32" s="97" t="str">
        <f>個資!L35</f>
        <v>西瓜30</v>
      </c>
      <c r="D32" s="97" t="str">
        <f>個資!M35</f>
        <v>06-632-2983</v>
      </c>
      <c r="E32" s="116" t="str">
        <f>個資!N35</f>
        <v>0912-345-140</v>
      </c>
      <c r="F32" s="116" t="str">
        <f>個資!O35</f>
        <v>0955-888-251</v>
      </c>
      <c r="G32" s="5" t="str">
        <f>個資!K35</f>
        <v>730台南市新營區民治東路59號</v>
      </c>
    </row>
  </sheetData>
  <sheetProtection algorithmName="SHA-512" hashValue="zXpwX+D+qwt2ZX4UZrDcEV5B1pZRu7VxoswBKBkp9bjEII/SdmFLs8U97oyHcRup3XwzwWOw/HWJL26M7yeqCw==" saltValue="zf9MXogaj6rBsHzXIEU6Ww==" spinCount="100000" sheet="1" objects="1" scenarios="1"/>
  <phoneticPr fontId="1" type="noConversion"/>
  <pageMargins left="0.39370078740157483" right="0.39370078740157483" top="0.59055118110236227" bottom="0.39370078740157483" header="0.19685039370078741" footer="0.19685039370078741"/>
  <pageSetup paperSize="9" orientation="portrait" r:id="rId1"/>
  <headerFooter>
    <oddHeader>&amp;C&amp;14通訊錄&amp;R&amp;D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J630"/>
  <sheetViews>
    <sheetView workbookViewId="0">
      <pane xSplit="7" ySplit="2" topLeftCell="H3" activePane="bottomRight" state="frozen"/>
      <selection pane="topRight" activeCell="G1" sqref="G1"/>
      <selection pane="bottomLeft" activeCell="A3" sqref="A3"/>
      <selection pane="bottomRight" activeCell="L26" sqref="L26"/>
    </sheetView>
  </sheetViews>
  <sheetFormatPr defaultColWidth="9" defaultRowHeight="17" x14ac:dyDescent="0.4"/>
  <cols>
    <col min="1" max="1" width="12.453125" style="52" customWidth="1"/>
    <col min="2" max="2" width="3.453125" style="56" bestFit="1" customWidth="1"/>
    <col min="3" max="3" width="6" style="52" bestFit="1" customWidth="1"/>
    <col min="4" max="4" width="5" style="53" customWidth="1"/>
    <col min="5" max="5" width="12.453125" style="54" bestFit="1" customWidth="1"/>
    <col min="6" max="6" width="10.36328125" style="54" bestFit="1" customWidth="1"/>
    <col min="7" max="7" width="10" style="54" customWidth="1"/>
    <col min="8" max="8" width="20.36328125" style="54" bestFit="1" customWidth="1"/>
    <col min="9" max="9" width="13.36328125" style="54" bestFit="1" customWidth="1"/>
    <col min="10" max="10" width="8.453125" style="54" bestFit="1" customWidth="1"/>
    <col min="11" max="11" width="39.36328125" style="54" bestFit="1" customWidth="1"/>
    <col min="12" max="12" width="10" style="54" customWidth="1"/>
    <col min="13" max="13" width="12.453125" style="54" customWidth="1"/>
    <col min="14" max="15" width="12.453125" style="55" customWidth="1"/>
    <col min="16" max="16" width="6" style="54" bestFit="1" customWidth="1"/>
    <col min="17" max="26" width="15.6328125" style="54" customWidth="1"/>
    <col min="27" max="36" width="15.6328125" style="56" customWidth="1"/>
    <col min="37" max="16384" width="9" style="56"/>
  </cols>
  <sheetData>
    <row r="1" spans="1:36" ht="22.5" customHeight="1" x14ac:dyDescent="0.4">
      <c r="A1" s="51" t="s">
        <v>242</v>
      </c>
    </row>
    <row r="2" spans="1:36" s="67" customFormat="1" x14ac:dyDescent="0.4">
      <c r="A2" s="103" t="s">
        <v>0</v>
      </c>
      <c r="B2" s="102"/>
      <c r="C2" s="102" t="s">
        <v>86</v>
      </c>
      <c r="D2" s="102" t="s">
        <v>0</v>
      </c>
      <c r="E2" s="222" t="s">
        <v>139</v>
      </c>
      <c r="F2" s="102" t="s">
        <v>87</v>
      </c>
      <c r="G2" s="102" t="s">
        <v>229</v>
      </c>
      <c r="H2" s="102" t="s">
        <v>88</v>
      </c>
      <c r="I2" s="102" t="s">
        <v>89</v>
      </c>
      <c r="J2" s="102" t="s">
        <v>90</v>
      </c>
      <c r="K2" s="102" t="s">
        <v>91</v>
      </c>
      <c r="L2" s="102" t="s">
        <v>92</v>
      </c>
      <c r="M2" s="102" t="s">
        <v>93</v>
      </c>
      <c r="N2" s="102" t="s">
        <v>94</v>
      </c>
      <c r="O2" s="102" t="s">
        <v>95</v>
      </c>
      <c r="P2" s="102" t="s">
        <v>1</v>
      </c>
      <c r="Q2" s="102" t="str">
        <f>個資!Q5</f>
        <v>自訂1</v>
      </c>
      <c r="R2" s="102" t="str">
        <f>個資!R5</f>
        <v>自訂2</v>
      </c>
      <c r="S2" s="102" t="str">
        <f>個資!S5</f>
        <v>自訂3</v>
      </c>
      <c r="T2" s="102" t="str">
        <f>個資!T5</f>
        <v>自訂4</v>
      </c>
      <c r="U2" s="102" t="str">
        <f>個資!U5</f>
        <v>自訂5</v>
      </c>
      <c r="V2" s="102" t="str">
        <f>個資!V5</f>
        <v>自訂6</v>
      </c>
      <c r="W2" s="102" t="str">
        <f>個資!W5</f>
        <v>自訂7</v>
      </c>
      <c r="X2" s="102" t="str">
        <f>個資!X5</f>
        <v>自訂8</v>
      </c>
      <c r="Y2" s="102" t="str">
        <f>個資!Y5</f>
        <v>自訂9</v>
      </c>
      <c r="Z2" s="102" t="str">
        <f>個資!Z5</f>
        <v>自訂10</v>
      </c>
      <c r="AA2" s="102" t="str">
        <f>個資!AA5</f>
        <v>自訂11</v>
      </c>
      <c r="AB2" s="102" t="str">
        <f>個資!AB5</f>
        <v>自訂12</v>
      </c>
      <c r="AC2" s="102" t="str">
        <f>個資!AC5</f>
        <v>自訂13</v>
      </c>
      <c r="AD2" s="102" t="str">
        <f>個資!AD5</f>
        <v>自訂14</v>
      </c>
      <c r="AE2" s="102" t="str">
        <f>個資!AE5</f>
        <v>自訂15</v>
      </c>
      <c r="AF2" s="102" t="str">
        <f>個資!AF5</f>
        <v>自訂16</v>
      </c>
      <c r="AG2" s="102" t="str">
        <f>個資!AG5</f>
        <v>自訂17</v>
      </c>
      <c r="AH2" s="102" t="str">
        <f>個資!AH5</f>
        <v>自訂18</v>
      </c>
      <c r="AI2" s="102" t="str">
        <f>個資!AI5</f>
        <v>自訂19</v>
      </c>
      <c r="AJ2" s="102" t="str">
        <f>個資!AJ5</f>
        <v>自訂20</v>
      </c>
    </row>
    <row r="3" spans="1:36" x14ac:dyDescent="0.4">
      <c r="A3" s="58">
        <v>1</v>
      </c>
      <c r="B3" s="101">
        <v>1</v>
      </c>
      <c r="C3" s="100" t="str">
        <f>IFERROR(INDEX(個資!C:C,MATCH($A3,個資!$A:$A,0)),"")</f>
        <v>101</v>
      </c>
      <c r="D3" s="100" t="str">
        <f>IFERROR(INDEX(個資!D:D,MATCH($A3,個資!$A:$A,0)),"")</f>
        <v>01</v>
      </c>
      <c r="E3" s="209" t="str">
        <f>IFERROR(INDEX(個資!E:E,MATCH($A3,個資!$A:$A,0)),"")</f>
        <v>唐老鴨(男)</v>
      </c>
      <c r="F3" s="100">
        <f>IFERROR(INDEX(個資!F:F,MATCH($A3,個資!$A:$A,0)),"")</f>
        <v>1080101</v>
      </c>
      <c r="G3" s="209" t="str">
        <f>IFERROR(INDEX(個資!G:G,MATCH($A3,個資!$A:$A,0)),"")</f>
        <v>唐老鴨</v>
      </c>
      <c r="H3" s="209" t="str">
        <f>IFERROR(INDEX(個資!H:H,MATCH($A3,個資!$A:$A,0)),"")</f>
        <v>ABC1</v>
      </c>
      <c r="I3" s="209" t="str">
        <f>IFERROR(INDEX(個資!I:I,MATCH($A3,個資!$A:$A,0)),"")</f>
        <v>A123456789</v>
      </c>
      <c r="J3" s="209">
        <f>IFERROR(INDEX(個資!J:J,MATCH($A3,個資!$A:$A,0)),"")</f>
        <v>950908</v>
      </c>
      <c r="K3" s="209" t="str">
        <f>IFERROR(INDEX(個資!K:K,MATCH($A3,個資!$A:$A,0)),"")</f>
        <v>730台南市新營區民治東路30號</v>
      </c>
      <c r="L3" s="209" t="str">
        <f>IFERROR(INDEX(個資!L:L,MATCH($A3,個資!$A:$A,0)),"")</f>
        <v>西瓜1</v>
      </c>
      <c r="M3" s="209" t="str">
        <f>IFERROR(INDEX(個資!M:M,MATCH($A3,個資!$A:$A,0)),"")</f>
        <v>06-632-2954</v>
      </c>
      <c r="N3" s="210" t="str">
        <f>IFERROR(INDEX(個資!N:N,MATCH($A3,個資!$A:$A,0)),"")</f>
        <v>0912-345-111</v>
      </c>
      <c r="O3" s="210" t="str">
        <f>IFERROR(INDEX(個資!O:O,MATCH($A3,個資!$A:$A,0)),"")</f>
        <v>0955-888-222</v>
      </c>
      <c r="P3" s="209" t="str">
        <f>IFERROR(INDEX(個資!P:P,MATCH($A3,個資!$A:$A,0)),"")</f>
        <v>男</v>
      </c>
      <c r="Q3" s="209">
        <f>IFERROR(INDEX(個資!Q:Q,MATCH($A3,個資!$A:$A,0)),"")</f>
        <v>0</v>
      </c>
      <c r="R3" s="209">
        <f>IFERROR(INDEX(個資!R:R,MATCH($A3,個資!$A:$A,0)),"")</f>
        <v>0</v>
      </c>
      <c r="S3" s="209">
        <f>IFERROR(INDEX(個資!S:S,MATCH($A3,個資!$A:$A,0)),"")</f>
        <v>0</v>
      </c>
      <c r="T3" s="209">
        <f>IFERROR(INDEX(個資!T:T,MATCH($A3,個資!$A:$A,0)),"")</f>
        <v>0</v>
      </c>
      <c r="U3" s="209">
        <f>IFERROR(INDEX(個資!U:U,MATCH($A3,個資!$A:$A,0)),"")</f>
        <v>0</v>
      </c>
      <c r="V3" s="209">
        <f>IFERROR(INDEX(個資!V:V,MATCH($A3,個資!$A:$A,0)),"")</f>
        <v>0</v>
      </c>
      <c r="W3" s="209">
        <f>IFERROR(INDEX(個資!W:W,MATCH($A3,個資!$A:$A,0)),"")</f>
        <v>0</v>
      </c>
      <c r="X3" s="209">
        <f>IFERROR(INDEX(個資!X:X,MATCH($A3,個資!$A:$A,0)),"")</f>
        <v>0</v>
      </c>
      <c r="Y3" s="209">
        <f>IFERROR(INDEX(個資!Y:Y,MATCH($A3,個資!$A:$A,0)),"")</f>
        <v>0</v>
      </c>
      <c r="Z3" s="209">
        <f>IFERROR(INDEX(個資!Z:Z,MATCH($A3,個資!$A:$A,0)),"")</f>
        <v>0</v>
      </c>
      <c r="AA3" s="209">
        <f>IFERROR(INDEX(個資!AA:AA,MATCH($A3,個資!$A:$A,0)),"")</f>
        <v>0</v>
      </c>
      <c r="AB3" s="209">
        <f>IFERROR(INDEX(個資!AB:AB,MATCH($A3,個資!$A:$A,0)),"")</f>
        <v>0</v>
      </c>
      <c r="AC3" s="209">
        <f>IFERROR(INDEX(個資!AC:AC,MATCH($A3,個資!$A:$A,0)),"")</f>
        <v>0</v>
      </c>
      <c r="AD3" s="209">
        <f>IFERROR(INDEX(個資!AD:AD,MATCH($A3,個資!$A:$A,0)),"")</f>
        <v>0</v>
      </c>
      <c r="AE3" s="209">
        <f>IFERROR(INDEX(個資!AE:AE,MATCH($A3,個資!$A:$A,0)),"")</f>
        <v>0</v>
      </c>
      <c r="AF3" s="209">
        <f>IFERROR(INDEX(個資!AF:AF,MATCH($A3,個資!$A:$A,0)),"")</f>
        <v>0</v>
      </c>
      <c r="AG3" s="209">
        <f>IFERROR(INDEX(個資!AG:AG,MATCH($A3,個資!$A:$A,0)),"")</f>
        <v>0</v>
      </c>
      <c r="AH3" s="209">
        <f>IFERROR(INDEX(個資!AH:AH,MATCH($A3,個資!$A:$A,0)),"")</f>
        <v>0</v>
      </c>
      <c r="AI3" s="209">
        <f>IFERROR(INDEX(個資!AI:AI,MATCH($A3,個資!$A:$A,0)),"")</f>
        <v>0</v>
      </c>
      <c r="AJ3" s="209">
        <f>IFERROR(INDEX(個資!AJ:AJ,MATCH($A3,個資!$A:$A,0)),"")</f>
        <v>0</v>
      </c>
    </row>
    <row r="4" spans="1:36" x14ac:dyDescent="0.4">
      <c r="A4" s="58"/>
      <c r="B4" s="101">
        <v>2</v>
      </c>
      <c r="C4" s="100" t="str">
        <f>IFERROR(INDEX(個資!C:C,MATCH($A4,個資!$A:$A,0)),"")</f>
        <v/>
      </c>
      <c r="D4" s="100" t="str">
        <f>IFERROR(INDEX(個資!D:D,MATCH($A4,個資!$A:$A,0)),"")</f>
        <v/>
      </c>
      <c r="E4" s="209" t="str">
        <f>IFERROR(INDEX(個資!E:E,MATCH($A4,個資!$A:$A,0)),"")</f>
        <v/>
      </c>
      <c r="F4" s="100" t="str">
        <f>IFERROR(INDEX(個資!F:F,MATCH($A4,個資!$A:$A,0)),"")</f>
        <v/>
      </c>
      <c r="G4" s="209" t="str">
        <f>IFERROR(INDEX(個資!G:G,MATCH($A4,個資!$A:$A,0)),"")</f>
        <v/>
      </c>
      <c r="H4" s="209" t="str">
        <f>IFERROR(INDEX(個資!H:H,MATCH($A4,個資!$A:$A,0)),"")</f>
        <v/>
      </c>
      <c r="I4" s="209" t="str">
        <f>IFERROR(INDEX(個資!I:I,MATCH($A4,個資!$A:$A,0)),"")</f>
        <v/>
      </c>
      <c r="J4" s="209" t="str">
        <f>IFERROR(INDEX(個資!J:J,MATCH($A4,個資!$A:$A,0)),"")</f>
        <v/>
      </c>
      <c r="K4" s="209" t="str">
        <f>IFERROR(INDEX(個資!K:K,MATCH($A4,個資!$A:$A,0)),"")</f>
        <v/>
      </c>
      <c r="L4" s="209" t="str">
        <f>IFERROR(INDEX(個資!L:L,MATCH($A4,個資!$A:$A,0)),"")</f>
        <v/>
      </c>
      <c r="M4" s="209" t="str">
        <f>IFERROR(INDEX(個資!M:M,MATCH($A4,個資!$A:$A,0)),"")</f>
        <v/>
      </c>
      <c r="N4" s="210" t="str">
        <f>IFERROR(INDEX(個資!N:N,MATCH($A4,個資!$A:$A,0)),"")</f>
        <v/>
      </c>
      <c r="O4" s="210" t="str">
        <f>IFERROR(INDEX(個資!O:O,MATCH($A4,個資!$A:$A,0)),"")</f>
        <v/>
      </c>
      <c r="P4" s="209" t="str">
        <f>IFERROR(INDEX(個資!P:P,MATCH($A4,個資!$A:$A,0)),"")</f>
        <v/>
      </c>
      <c r="Q4" s="209" t="str">
        <f>IFERROR(INDEX(個資!Q:Q,MATCH($A4,個資!$A:$A,0)),"")</f>
        <v/>
      </c>
      <c r="R4" s="209" t="str">
        <f>IFERROR(INDEX(個資!R:R,MATCH($A4,個資!$A:$A,0)),"")</f>
        <v/>
      </c>
      <c r="S4" s="209" t="str">
        <f>IFERROR(INDEX(個資!S:S,MATCH($A4,個資!$A:$A,0)),"")</f>
        <v/>
      </c>
      <c r="T4" s="209" t="str">
        <f>IFERROR(INDEX(個資!T:T,MATCH($A4,個資!$A:$A,0)),"")</f>
        <v/>
      </c>
      <c r="U4" s="209" t="str">
        <f>IFERROR(INDEX(個資!U:U,MATCH($A4,個資!$A:$A,0)),"")</f>
        <v/>
      </c>
      <c r="V4" s="209" t="str">
        <f>IFERROR(INDEX(個資!V:V,MATCH($A4,個資!$A:$A,0)),"")</f>
        <v/>
      </c>
      <c r="W4" s="209" t="str">
        <f>IFERROR(INDEX(個資!W:W,MATCH($A4,個資!$A:$A,0)),"")</f>
        <v/>
      </c>
      <c r="X4" s="209" t="str">
        <f>IFERROR(INDEX(個資!X:X,MATCH($A4,個資!$A:$A,0)),"")</f>
        <v/>
      </c>
      <c r="Y4" s="209" t="str">
        <f>IFERROR(INDEX(個資!Y:Y,MATCH($A4,個資!$A:$A,0)),"")</f>
        <v/>
      </c>
      <c r="Z4" s="209" t="str">
        <f>IFERROR(INDEX(個資!Z:Z,MATCH($A4,個資!$A:$A,0)),"")</f>
        <v/>
      </c>
      <c r="AA4" s="209" t="str">
        <f>IFERROR(INDEX(個資!AA:AA,MATCH($A4,個資!$A:$A,0)),"")</f>
        <v/>
      </c>
      <c r="AB4" s="209" t="str">
        <f>IFERROR(INDEX(個資!AB:AB,MATCH($A4,個資!$A:$A,0)),"")</f>
        <v/>
      </c>
      <c r="AC4" s="209" t="str">
        <f>IFERROR(INDEX(個資!AC:AC,MATCH($A4,個資!$A:$A,0)),"")</f>
        <v/>
      </c>
      <c r="AD4" s="209" t="str">
        <f>IFERROR(INDEX(個資!AD:AD,MATCH($A4,個資!$A:$A,0)),"")</f>
        <v/>
      </c>
      <c r="AE4" s="209" t="str">
        <f>IFERROR(INDEX(個資!AE:AE,MATCH($A4,個資!$A:$A,0)),"")</f>
        <v/>
      </c>
      <c r="AF4" s="209" t="str">
        <f>IFERROR(INDEX(個資!AF:AF,MATCH($A4,個資!$A:$A,0)),"")</f>
        <v/>
      </c>
      <c r="AG4" s="209" t="str">
        <f>IFERROR(INDEX(個資!AG:AG,MATCH($A4,個資!$A:$A,0)),"")</f>
        <v/>
      </c>
      <c r="AH4" s="209" t="str">
        <f>IFERROR(INDEX(個資!AH:AH,MATCH($A4,個資!$A:$A,0)),"")</f>
        <v/>
      </c>
      <c r="AI4" s="209" t="str">
        <f>IFERROR(INDEX(個資!AI:AI,MATCH($A4,個資!$A:$A,0)),"")</f>
        <v/>
      </c>
      <c r="AJ4" s="209" t="str">
        <f>IFERROR(INDEX(個資!AJ:AJ,MATCH($A4,個資!$A:$A,0)),"")</f>
        <v/>
      </c>
    </row>
    <row r="5" spans="1:36" x14ac:dyDescent="0.4">
      <c r="A5" s="58">
        <v>7</v>
      </c>
      <c r="B5" s="101">
        <v>3</v>
      </c>
      <c r="C5" s="100" t="str">
        <f>IFERROR(INDEX(個資!C:C,MATCH($A5,個資!$A:$A,0)),"")</f>
        <v>101</v>
      </c>
      <c r="D5" s="100" t="str">
        <f>IFERROR(INDEX(個資!D:D,MATCH($A5,個資!$A:$A,0)),"")</f>
        <v>07</v>
      </c>
      <c r="E5" s="209" t="str">
        <f>IFERROR(INDEX(個資!E:E,MATCH($A5,個資!$A:$A,0)),"")</f>
        <v>灰姑娘(男)</v>
      </c>
      <c r="F5" s="100">
        <f>IFERROR(INDEX(個資!F:F,MATCH($A5,個資!$A:$A,0)),"")</f>
        <v>1080107</v>
      </c>
      <c r="G5" s="209" t="str">
        <f>IFERROR(INDEX(個資!G:G,MATCH($A5,個資!$A:$A,0)),"")</f>
        <v>灰姑娘</v>
      </c>
      <c r="H5" s="209" t="str">
        <f>IFERROR(INDEX(個資!H:H,MATCH($A5,個資!$A:$A,0)),"")</f>
        <v>ABC7</v>
      </c>
      <c r="I5" s="209" t="str">
        <f>IFERROR(INDEX(個資!I:I,MATCH($A5,個資!$A:$A,0)),"")</f>
        <v>A123456795</v>
      </c>
      <c r="J5" s="209">
        <f>IFERROR(INDEX(個資!J:J,MATCH($A5,個資!$A:$A,0)),"")</f>
        <v>960526</v>
      </c>
      <c r="K5" s="209" t="str">
        <f>IFERROR(INDEX(個資!K:K,MATCH($A5,個資!$A:$A,0)),"")</f>
        <v>730台南市新營區民治東路36號</v>
      </c>
      <c r="L5" s="209" t="str">
        <f>IFERROR(INDEX(個資!L:L,MATCH($A5,個資!$A:$A,0)),"")</f>
        <v>西瓜7</v>
      </c>
      <c r="M5" s="209" t="str">
        <f>IFERROR(INDEX(個資!M:M,MATCH($A5,個資!$A:$A,0)),"")</f>
        <v>06-632-2960</v>
      </c>
      <c r="N5" s="210" t="str">
        <f>IFERROR(INDEX(個資!N:N,MATCH($A5,個資!$A:$A,0)),"")</f>
        <v>0912-345-117</v>
      </c>
      <c r="O5" s="210" t="str">
        <f>IFERROR(INDEX(個資!O:O,MATCH($A5,個資!$A:$A,0)),"")</f>
        <v>0955-888-228</v>
      </c>
      <c r="P5" s="209" t="str">
        <f>IFERROR(INDEX(個資!P:P,MATCH($A5,個資!$A:$A,0)),"")</f>
        <v>男</v>
      </c>
      <c r="Q5" s="209">
        <f>IFERROR(INDEX(個資!Q:Q,MATCH($A5,個資!$A:$A,0)),"")</f>
        <v>0</v>
      </c>
      <c r="R5" s="209">
        <f>IFERROR(INDEX(個資!R:R,MATCH($A5,個資!$A:$A,0)),"")</f>
        <v>0</v>
      </c>
      <c r="S5" s="209">
        <f>IFERROR(INDEX(個資!S:S,MATCH($A5,個資!$A:$A,0)),"")</f>
        <v>0</v>
      </c>
      <c r="T5" s="209">
        <f>IFERROR(INDEX(個資!T:T,MATCH($A5,個資!$A:$A,0)),"")</f>
        <v>0</v>
      </c>
      <c r="U5" s="209">
        <f>IFERROR(INDEX(個資!U:U,MATCH($A5,個資!$A:$A,0)),"")</f>
        <v>0</v>
      </c>
      <c r="V5" s="209">
        <f>IFERROR(INDEX(個資!V:V,MATCH($A5,個資!$A:$A,0)),"")</f>
        <v>0</v>
      </c>
      <c r="W5" s="209">
        <f>IFERROR(INDEX(個資!W:W,MATCH($A5,個資!$A:$A,0)),"")</f>
        <v>0</v>
      </c>
      <c r="X5" s="209">
        <f>IFERROR(INDEX(個資!X:X,MATCH($A5,個資!$A:$A,0)),"")</f>
        <v>0</v>
      </c>
      <c r="Y5" s="209">
        <f>IFERROR(INDEX(個資!Y:Y,MATCH($A5,個資!$A:$A,0)),"")</f>
        <v>0</v>
      </c>
      <c r="Z5" s="209">
        <f>IFERROR(INDEX(個資!Z:Z,MATCH($A5,個資!$A:$A,0)),"")</f>
        <v>0</v>
      </c>
      <c r="AA5" s="209">
        <f>IFERROR(INDEX(個資!AA:AA,MATCH($A5,個資!$A:$A,0)),"")</f>
        <v>0</v>
      </c>
      <c r="AB5" s="209">
        <f>IFERROR(INDEX(個資!AB:AB,MATCH($A5,個資!$A:$A,0)),"")</f>
        <v>0</v>
      </c>
      <c r="AC5" s="209">
        <f>IFERROR(INDEX(個資!AC:AC,MATCH($A5,個資!$A:$A,0)),"")</f>
        <v>0</v>
      </c>
      <c r="AD5" s="209">
        <f>IFERROR(INDEX(個資!AD:AD,MATCH($A5,個資!$A:$A,0)),"")</f>
        <v>0</v>
      </c>
      <c r="AE5" s="209">
        <f>IFERROR(INDEX(個資!AE:AE,MATCH($A5,個資!$A:$A,0)),"")</f>
        <v>0</v>
      </c>
      <c r="AF5" s="209">
        <f>IFERROR(INDEX(個資!AF:AF,MATCH($A5,個資!$A:$A,0)),"")</f>
        <v>0</v>
      </c>
      <c r="AG5" s="209">
        <f>IFERROR(INDEX(個資!AG:AG,MATCH($A5,個資!$A:$A,0)),"")</f>
        <v>0</v>
      </c>
      <c r="AH5" s="209">
        <f>IFERROR(INDEX(個資!AH:AH,MATCH($A5,個資!$A:$A,0)),"")</f>
        <v>0</v>
      </c>
      <c r="AI5" s="209">
        <f>IFERROR(INDEX(個資!AI:AI,MATCH($A5,個資!$A:$A,0)),"")</f>
        <v>0</v>
      </c>
      <c r="AJ5" s="209">
        <f>IFERROR(INDEX(個資!AJ:AJ,MATCH($A5,個資!$A:$A,0)),"")</f>
        <v>0</v>
      </c>
    </row>
    <row r="6" spans="1:36" x14ac:dyDescent="0.4">
      <c r="A6" s="58">
        <v>10</v>
      </c>
      <c r="B6" s="101">
        <v>4</v>
      </c>
      <c r="C6" s="100" t="str">
        <f>IFERROR(INDEX(個資!C:C,MATCH($A6,個資!$A:$A,0)),"")</f>
        <v>101</v>
      </c>
      <c r="D6" s="100">
        <f>IFERROR(INDEX(個資!D:D,MATCH($A6,個資!$A:$A,0)),"")</f>
        <v>10</v>
      </c>
      <c r="E6" s="209" t="str">
        <f>IFERROR(INDEX(個資!E:E,MATCH($A6,個資!$A:$A,0)),"")</f>
        <v>邦妮兔(男)</v>
      </c>
      <c r="F6" s="100">
        <f>IFERROR(INDEX(個資!F:F,MATCH($A6,個資!$A:$A,0)),"")</f>
        <v>1080110</v>
      </c>
      <c r="G6" s="209" t="str">
        <f>IFERROR(INDEX(個資!G:G,MATCH($A6,個資!$A:$A,0)),"")</f>
        <v>邦妮兔</v>
      </c>
      <c r="H6" s="209" t="str">
        <f>IFERROR(INDEX(個資!H:H,MATCH($A6,個資!$A:$A,0)),"")</f>
        <v>ABC10</v>
      </c>
      <c r="I6" s="209" t="str">
        <f>IFERROR(INDEX(個資!I:I,MATCH($A6,個資!$A:$A,0)),"")</f>
        <v>A123456798</v>
      </c>
      <c r="J6" s="209">
        <f>IFERROR(INDEX(個資!J:J,MATCH($A6,個資!$A:$A,0)),"")</f>
        <v>951021</v>
      </c>
      <c r="K6" s="209" t="str">
        <f>IFERROR(INDEX(個資!K:K,MATCH($A6,個資!$A:$A,0)),"")</f>
        <v>730台南市新營區民治東路39號</v>
      </c>
      <c r="L6" s="209" t="str">
        <f>IFERROR(INDEX(個資!L:L,MATCH($A6,個資!$A:$A,0)),"")</f>
        <v>西瓜10</v>
      </c>
      <c r="M6" s="209" t="str">
        <f>IFERROR(INDEX(個資!M:M,MATCH($A6,個資!$A:$A,0)),"")</f>
        <v>06-632-2963</v>
      </c>
      <c r="N6" s="210" t="str">
        <f>IFERROR(INDEX(個資!N:N,MATCH($A6,個資!$A:$A,0)),"")</f>
        <v>0912-345-120</v>
      </c>
      <c r="O6" s="210" t="str">
        <f>IFERROR(INDEX(個資!O:O,MATCH($A6,個資!$A:$A,0)),"")</f>
        <v>0955-888-231</v>
      </c>
      <c r="P6" s="209" t="str">
        <f>IFERROR(INDEX(個資!P:P,MATCH($A6,個資!$A:$A,0)),"")</f>
        <v>男</v>
      </c>
      <c r="Q6" s="209">
        <f>IFERROR(INDEX(個資!Q:Q,MATCH($A6,個資!$A:$A,0)),"")</f>
        <v>0</v>
      </c>
      <c r="R6" s="209">
        <f>IFERROR(INDEX(個資!R:R,MATCH($A6,個資!$A:$A,0)),"")</f>
        <v>0</v>
      </c>
      <c r="S6" s="209">
        <f>IFERROR(INDEX(個資!S:S,MATCH($A6,個資!$A:$A,0)),"")</f>
        <v>0</v>
      </c>
      <c r="T6" s="209">
        <f>IFERROR(INDEX(個資!T:T,MATCH($A6,個資!$A:$A,0)),"")</f>
        <v>0</v>
      </c>
      <c r="U6" s="209">
        <f>IFERROR(INDEX(個資!U:U,MATCH($A6,個資!$A:$A,0)),"")</f>
        <v>0</v>
      </c>
      <c r="V6" s="209">
        <f>IFERROR(INDEX(個資!V:V,MATCH($A6,個資!$A:$A,0)),"")</f>
        <v>0</v>
      </c>
      <c r="W6" s="209">
        <f>IFERROR(INDEX(個資!W:W,MATCH($A6,個資!$A:$A,0)),"")</f>
        <v>0</v>
      </c>
      <c r="X6" s="209">
        <f>IFERROR(INDEX(個資!X:X,MATCH($A6,個資!$A:$A,0)),"")</f>
        <v>0</v>
      </c>
      <c r="Y6" s="209">
        <f>IFERROR(INDEX(個資!Y:Y,MATCH($A6,個資!$A:$A,0)),"")</f>
        <v>0</v>
      </c>
      <c r="Z6" s="209">
        <f>IFERROR(INDEX(個資!Z:Z,MATCH($A6,個資!$A:$A,0)),"")</f>
        <v>0</v>
      </c>
      <c r="AA6" s="209">
        <f>IFERROR(INDEX(個資!AA:AA,MATCH($A6,個資!$A:$A,0)),"")</f>
        <v>0</v>
      </c>
      <c r="AB6" s="209">
        <f>IFERROR(INDEX(個資!AB:AB,MATCH($A6,個資!$A:$A,0)),"")</f>
        <v>0</v>
      </c>
      <c r="AC6" s="209">
        <f>IFERROR(INDEX(個資!AC:AC,MATCH($A6,個資!$A:$A,0)),"")</f>
        <v>0</v>
      </c>
      <c r="AD6" s="209">
        <f>IFERROR(INDEX(個資!AD:AD,MATCH($A6,個資!$A:$A,0)),"")</f>
        <v>0</v>
      </c>
      <c r="AE6" s="209">
        <f>IFERROR(INDEX(個資!AE:AE,MATCH($A6,個資!$A:$A,0)),"")</f>
        <v>0</v>
      </c>
      <c r="AF6" s="209">
        <f>IFERROR(INDEX(個資!AF:AF,MATCH($A6,個資!$A:$A,0)),"")</f>
        <v>0</v>
      </c>
      <c r="AG6" s="209">
        <f>IFERROR(INDEX(個資!AG:AG,MATCH($A6,個資!$A:$A,0)),"")</f>
        <v>0</v>
      </c>
      <c r="AH6" s="209">
        <f>IFERROR(INDEX(個資!AH:AH,MATCH($A6,個資!$A:$A,0)),"")</f>
        <v>0</v>
      </c>
      <c r="AI6" s="209">
        <f>IFERROR(INDEX(個資!AI:AI,MATCH($A6,個資!$A:$A,0)),"")</f>
        <v>0</v>
      </c>
      <c r="AJ6" s="209">
        <f>IFERROR(INDEX(個資!AJ:AJ,MATCH($A6,個資!$A:$A,0)),"")</f>
        <v>0</v>
      </c>
    </row>
    <row r="7" spans="1:36" x14ac:dyDescent="0.4">
      <c r="A7" s="58"/>
      <c r="B7" s="101">
        <v>5</v>
      </c>
      <c r="C7" s="100" t="str">
        <f>IFERROR(INDEX(個資!C:C,MATCH($A7,個資!$A:$A,0)),"")</f>
        <v/>
      </c>
      <c r="D7" s="100" t="str">
        <f>IFERROR(INDEX(個資!D:D,MATCH($A7,個資!$A:$A,0)),"")</f>
        <v/>
      </c>
      <c r="E7" s="209" t="str">
        <f>IFERROR(INDEX(個資!E:E,MATCH($A7,個資!$A:$A,0)),"")</f>
        <v/>
      </c>
      <c r="F7" s="100" t="str">
        <f>IFERROR(INDEX(個資!F:F,MATCH($A7,個資!$A:$A,0)),"")</f>
        <v/>
      </c>
      <c r="G7" s="209" t="str">
        <f>IFERROR(INDEX(個資!G:G,MATCH($A7,個資!$A:$A,0)),"")</f>
        <v/>
      </c>
      <c r="H7" s="209" t="str">
        <f>IFERROR(INDEX(個資!H:H,MATCH($A7,個資!$A:$A,0)),"")</f>
        <v/>
      </c>
      <c r="I7" s="209" t="str">
        <f>IFERROR(INDEX(個資!I:I,MATCH($A7,個資!$A:$A,0)),"")</f>
        <v/>
      </c>
      <c r="J7" s="209" t="str">
        <f>IFERROR(INDEX(個資!J:J,MATCH($A7,個資!$A:$A,0)),"")</f>
        <v/>
      </c>
      <c r="K7" s="209" t="str">
        <f>IFERROR(INDEX(個資!K:K,MATCH($A7,個資!$A:$A,0)),"")</f>
        <v/>
      </c>
      <c r="L7" s="209" t="str">
        <f>IFERROR(INDEX(個資!L:L,MATCH($A7,個資!$A:$A,0)),"")</f>
        <v/>
      </c>
      <c r="M7" s="209" t="str">
        <f>IFERROR(INDEX(個資!M:M,MATCH($A7,個資!$A:$A,0)),"")</f>
        <v/>
      </c>
      <c r="N7" s="210" t="str">
        <f>IFERROR(INDEX(個資!N:N,MATCH($A7,個資!$A:$A,0)),"")</f>
        <v/>
      </c>
      <c r="O7" s="210" t="str">
        <f>IFERROR(INDEX(個資!O:O,MATCH($A7,個資!$A:$A,0)),"")</f>
        <v/>
      </c>
      <c r="P7" s="209" t="str">
        <f>IFERROR(INDEX(個資!P:P,MATCH($A7,個資!$A:$A,0)),"")</f>
        <v/>
      </c>
      <c r="Q7" s="209" t="str">
        <f>IFERROR(INDEX(個資!Q:Q,MATCH($A7,個資!$A:$A,0)),"")</f>
        <v/>
      </c>
      <c r="R7" s="209" t="str">
        <f>IFERROR(INDEX(個資!R:R,MATCH($A7,個資!$A:$A,0)),"")</f>
        <v/>
      </c>
      <c r="S7" s="209" t="str">
        <f>IFERROR(INDEX(個資!S:S,MATCH($A7,個資!$A:$A,0)),"")</f>
        <v/>
      </c>
      <c r="T7" s="209" t="str">
        <f>IFERROR(INDEX(個資!T:T,MATCH($A7,個資!$A:$A,0)),"")</f>
        <v/>
      </c>
      <c r="U7" s="209" t="str">
        <f>IFERROR(INDEX(個資!U:U,MATCH($A7,個資!$A:$A,0)),"")</f>
        <v/>
      </c>
      <c r="V7" s="209" t="str">
        <f>IFERROR(INDEX(個資!V:V,MATCH($A7,個資!$A:$A,0)),"")</f>
        <v/>
      </c>
      <c r="W7" s="209" t="str">
        <f>IFERROR(INDEX(個資!W:W,MATCH($A7,個資!$A:$A,0)),"")</f>
        <v/>
      </c>
      <c r="X7" s="209" t="str">
        <f>IFERROR(INDEX(個資!X:X,MATCH($A7,個資!$A:$A,0)),"")</f>
        <v/>
      </c>
      <c r="Y7" s="209" t="str">
        <f>IFERROR(INDEX(個資!Y:Y,MATCH($A7,個資!$A:$A,0)),"")</f>
        <v/>
      </c>
      <c r="Z7" s="209" t="str">
        <f>IFERROR(INDEX(個資!Z:Z,MATCH($A7,個資!$A:$A,0)),"")</f>
        <v/>
      </c>
      <c r="AA7" s="209" t="str">
        <f>IFERROR(INDEX(個資!AA:AA,MATCH($A7,個資!$A:$A,0)),"")</f>
        <v/>
      </c>
      <c r="AB7" s="209" t="str">
        <f>IFERROR(INDEX(個資!AB:AB,MATCH($A7,個資!$A:$A,0)),"")</f>
        <v/>
      </c>
      <c r="AC7" s="209" t="str">
        <f>IFERROR(INDEX(個資!AC:AC,MATCH($A7,個資!$A:$A,0)),"")</f>
        <v/>
      </c>
      <c r="AD7" s="209" t="str">
        <f>IFERROR(INDEX(個資!AD:AD,MATCH($A7,個資!$A:$A,0)),"")</f>
        <v/>
      </c>
      <c r="AE7" s="209" t="str">
        <f>IFERROR(INDEX(個資!AE:AE,MATCH($A7,個資!$A:$A,0)),"")</f>
        <v/>
      </c>
      <c r="AF7" s="209" t="str">
        <f>IFERROR(INDEX(個資!AF:AF,MATCH($A7,個資!$A:$A,0)),"")</f>
        <v/>
      </c>
      <c r="AG7" s="209" t="str">
        <f>IFERROR(INDEX(個資!AG:AG,MATCH($A7,個資!$A:$A,0)),"")</f>
        <v/>
      </c>
      <c r="AH7" s="209" t="str">
        <f>IFERROR(INDEX(個資!AH:AH,MATCH($A7,個資!$A:$A,0)),"")</f>
        <v/>
      </c>
      <c r="AI7" s="209" t="str">
        <f>IFERROR(INDEX(個資!AI:AI,MATCH($A7,個資!$A:$A,0)),"")</f>
        <v/>
      </c>
      <c r="AJ7" s="209" t="str">
        <f>IFERROR(INDEX(個資!AJ:AJ,MATCH($A7,個資!$A:$A,0)),"")</f>
        <v/>
      </c>
    </row>
    <row r="8" spans="1:36" x14ac:dyDescent="0.4">
      <c r="A8" s="58"/>
      <c r="B8" s="101">
        <v>6</v>
      </c>
      <c r="C8" s="100" t="str">
        <f>IFERROR(INDEX(個資!C:C,MATCH($A8,個資!$A:$A,0)),"")</f>
        <v/>
      </c>
      <c r="D8" s="100" t="str">
        <f>IFERROR(INDEX(個資!D:D,MATCH($A8,個資!$A:$A,0)),"")</f>
        <v/>
      </c>
      <c r="E8" s="209" t="str">
        <f>IFERROR(INDEX(個資!E:E,MATCH($A8,個資!$A:$A,0)),"")</f>
        <v/>
      </c>
      <c r="F8" s="100" t="str">
        <f>IFERROR(INDEX(個資!F:F,MATCH($A8,個資!$A:$A,0)),"")</f>
        <v/>
      </c>
      <c r="G8" s="209" t="str">
        <f>IFERROR(INDEX(個資!G:G,MATCH($A8,個資!$A:$A,0)),"")</f>
        <v/>
      </c>
      <c r="H8" s="209" t="str">
        <f>IFERROR(INDEX(個資!H:H,MATCH($A8,個資!$A:$A,0)),"")</f>
        <v/>
      </c>
      <c r="I8" s="209" t="str">
        <f>IFERROR(INDEX(個資!I:I,MATCH($A8,個資!$A:$A,0)),"")</f>
        <v/>
      </c>
      <c r="J8" s="209" t="str">
        <f>IFERROR(INDEX(個資!J:J,MATCH($A8,個資!$A:$A,0)),"")</f>
        <v/>
      </c>
      <c r="K8" s="209" t="str">
        <f>IFERROR(INDEX(個資!K:K,MATCH($A8,個資!$A:$A,0)),"")</f>
        <v/>
      </c>
      <c r="L8" s="209" t="str">
        <f>IFERROR(INDEX(個資!L:L,MATCH($A8,個資!$A:$A,0)),"")</f>
        <v/>
      </c>
      <c r="M8" s="209" t="str">
        <f>IFERROR(INDEX(個資!M:M,MATCH($A8,個資!$A:$A,0)),"")</f>
        <v/>
      </c>
      <c r="N8" s="210" t="str">
        <f>IFERROR(INDEX(個資!N:N,MATCH($A8,個資!$A:$A,0)),"")</f>
        <v/>
      </c>
      <c r="O8" s="210" t="str">
        <f>IFERROR(INDEX(個資!O:O,MATCH($A8,個資!$A:$A,0)),"")</f>
        <v/>
      </c>
      <c r="P8" s="209" t="str">
        <f>IFERROR(INDEX(個資!P:P,MATCH($A8,個資!$A:$A,0)),"")</f>
        <v/>
      </c>
      <c r="Q8" s="209" t="str">
        <f>IFERROR(INDEX(個資!Q:Q,MATCH($A8,個資!$A:$A,0)),"")</f>
        <v/>
      </c>
      <c r="R8" s="209" t="str">
        <f>IFERROR(INDEX(個資!R:R,MATCH($A8,個資!$A:$A,0)),"")</f>
        <v/>
      </c>
      <c r="S8" s="209" t="str">
        <f>IFERROR(INDEX(個資!S:S,MATCH($A8,個資!$A:$A,0)),"")</f>
        <v/>
      </c>
      <c r="T8" s="209" t="str">
        <f>IFERROR(INDEX(個資!T:T,MATCH($A8,個資!$A:$A,0)),"")</f>
        <v/>
      </c>
      <c r="U8" s="209" t="str">
        <f>IFERROR(INDEX(個資!U:U,MATCH($A8,個資!$A:$A,0)),"")</f>
        <v/>
      </c>
      <c r="V8" s="209" t="str">
        <f>IFERROR(INDEX(個資!V:V,MATCH($A8,個資!$A:$A,0)),"")</f>
        <v/>
      </c>
      <c r="W8" s="209" t="str">
        <f>IFERROR(INDEX(個資!W:W,MATCH($A8,個資!$A:$A,0)),"")</f>
        <v/>
      </c>
      <c r="X8" s="209" t="str">
        <f>IFERROR(INDEX(個資!X:X,MATCH($A8,個資!$A:$A,0)),"")</f>
        <v/>
      </c>
      <c r="Y8" s="209" t="str">
        <f>IFERROR(INDEX(個資!Y:Y,MATCH($A8,個資!$A:$A,0)),"")</f>
        <v/>
      </c>
      <c r="Z8" s="209" t="str">
        <f>IFERROR(INDEX(個資!Z:Z,MATCH($A8,個資!$A:$A,0)),"")</f>
        <v/>
      </c>
      <c r="AA8" s="209" t="str">
        <f>IFERROR(INDEX(個資!AA:AA,MATCH($A8,個資!$A:$A,0)),"")</f>
        <v/>
      </c>
      <c r="AB8" s="209" t="str">
        <f>IFERROR(INDEX(個資!AB:AB,MATCH($A8,個資!$A:$A,0)),"")</f>
        <v/>
      </c>
      <c r="AC8" s="209" t="str">
        <f>IFERROR(INDEX(個資!AC:AC,MATCH($A8,個資!$A:$A,0)),"")</f>
        <v/>
      </c>
      <c r="AD8" s="209" t="str">
        <f>IFERROR(INDEX(個資!AD:AD,MATCH($A8,個資!$A:$A,0)),"")</f>
        <v/>
      </c>
      <c r="AE8" s="209" t="str">
        <f>IFERROR(INDEX(個資!AE:AE,MATCH($A8,個資!$A:$A,0)),"")</f>
        <v/>
      </c>
      <c r="AF8" s="209" t="str">
        <f>IFERROR(INDEX(個資!AF:AF,MATCH($A8,個資!$A:$A,0)),"")</f>
        <v/>
      </c>
      <c r="AG8" s="209" t="str">
        <f>IFERROR(INDEX(個資!AG:AG,MATCH($A8,個資!$A:$A,0)),"")</f>
        <v/>
      </c>
      <c r="AH8" s="209" t="str">
        <f>IFERROR(INDEX(個資!AH:AH,MATCH($A8,個資!$A:$A,0)),"")</f>
        <v/>
      </c>
      <c r="AI8" s="209" t="str">
        <f>IFERROR(INDEX(個資!AI:AI,MATCH($A8,個資!$A:$A,0)),"")</f>
        <v/>
      </c>
      <c r="AJ8" s="209" t="str">
        <f>IFERROR(INDEX(個資!AJ:AJ,MATCH($A8,個資!$A:$A,0)),"")</f>
        <v/>
      </c>
    </row>
    <row r="9" spans="1:36" x14ac:dyDescent="0.4">
      <c r="A9" s="58"/>
      <c r="B9" s="101">
        <v>7</v>
      </c>
      <c r="C9" s="100" t="str">
        <f>IFERROR(INDEX(個資!C:C,MATCH($A9,個資!$A:$A,0)),"")</f>
        <v/>
      </c>
      <c r="D9" s="100" t="str">
        <f>IFERROR(INDEX(個資!D:D,MATCH($A9,個資!$A:$A,0)),"")</f>
        <v/>
      </c>
      <c r="E9" s="209" t="str">
        <f>IFERROR(INDEX(個資!E:E,MATCH($A9,個資!$A:$A,0)),"")</f>
        <v/>
      </c>
      <c r="F9" s="100" t="str">
        <f>IFERROR(INDEX(個資!F:F,MATCH($A9,個資!$A:$A,0)),"")</f>
        <v/>
      </c>
      <c r="G9" s="209" t="str">
        <f>IFERROR(INDEX(個資!G:G,MATCH($A9,個資!$A:$A,0)),"")</f>
        <v/>
      </c>
      <c r="H9" s="209" t="str">
        <f>IFERROR(INDEX(個資!H:H,MATCH($A9,個資!$A:$A,0)),"")</f>
        <v/>
      </c>
      <c r="I9" s="209" t="str">
        <f>IFERROR(INDEX(個資!I:I,MATCH($A9,個資!$A:$A,0)),"")</f>
        <v/>
      </c>
      <c r="J9" s="209" t="str">
        <f>IFERROR(INDEX(個資!J:J,MATCH($A9,個資!$A:$A,0)),"")</f>
        <v/>
      </c>
      <c r="K9" s="209" t="str">
        <f>IFERROR(INDEX(個資!K:K,MATCH($A9,個資!$A:$A,0)),"")</f>
        <v/>
      </c>
      <c r="L9" s="209" t="str">
        <f>IFERROR(INDEX(個資!L:L,MATCH($A9,個資!$A:$A,0)),"")</f>
        <v/>
      </c>
      <c r="M9" s="209" t="str">
        <f>IFERROR(INDEX(個資!M:M,MATCH($A9,個資!$A:$A,0)),"")</f>
        <v/>
      </c>
      <c r="N9" s="210" t="str">
        <f>IFERROR(INDEX(個資!N:N,MATCH($A9,個資!$A:$A,0)),"")</f>
        <v/>
      </c>
      <c r="O9" s="210" t="str">
        <f>IFERROR(INDEX(個資!O:O,MATCH($A9,個資!$A:$A,0)),"")</f>
        <v/>
      </c>
      <c r="P9" s="209" t="str">
        <f>IFERROR(INDEX(個資!P:P,MATCH($A9,個資!$A:$A,0)),"")</f>
        <v/>
      </c>
      <c r="Q9" s="209" t="str">
        <f>IFERROR(INDEX(個資!Q:Q,MATCH($A9,個資!$A:$A,0)),"")</f>
        <v/>
      </c>
      <c r="R9" s="209" t="str">
        <f>IFERROR(INDEX(個資!R:R,MATCH($A9,個資!$A:$A,0)),"")</f>
        <v/>
      </c>
      <c r="S9" s="209" t="str">
        <f>IFERROR(INDEX(個資!S:S,MATCH($A9,個資!$A:$A,0)),"")</f>
        <v/>
      </c>
      <c r="T9" s="209" t="str">
        <f>IFERROR(INDEX(個資!T:T,MATCH($A9,個資!$A:$A,0)),"")</f>
        <v/>
      </c>
      <c r="U9" s="209" t="str">
        <f>IFERROR(INDEX(個資!U:U,MATCH($A9,個資!$A:$A,0)),"")</f>
        <v/>
      </c>
      <c r="V9" s="209" t="str">
        <f>IFERROR(INDEX(個資!V:V,MATCH($A9,個資!$A:$A,0)),"")</f>
        <v/>
      </c>
      <c r="W9" s="209" t="str">
        <f>IFERROR(INDEX(個資!W:W,MATCH($A9,個資!$A:$A,0)),"")</f>
        <v/>
      </c>
      <c r="X9" s="209" t="str">
        <f>IFERROR(INDEX(個資!X:X,MATCH($A9,個資!$A:$A,0)),"")</f>
        <v/>
      </c>
      <c r="Y9" s="209" t="str">
        <f>IFERROR(INDEX(個資!Y:Y,MATCH($A9,個資!$A:$A,0)),"")</f>
        <v/>
      </c>
      <c r="Z9" s="209" t="str">
        <f>IFERROR(INDEX(個資!Z:Z,MATCH($A9,個資!$A:$A,0)),"")</f>
        <v/>
      </c>
      <c r="AA9" s="209" t="str">
        <f>IFERROR(INDEX(個資!AA:AA,MATCH($A9,個資!$A:$A,0)),"")</f>
        <v/>
      </c>
      <c r="AB9" s="209" t="str">
        <f>IFERROR(INDEX(個資!AB:AB,MATCH($A9,個資!$A:$A,0)),"")</f>
        <v/>
      </c>
      <c r="AC9" s="209" t="str">
        <f>IFERROR(INDEX(個資!AC:AC,MATCH($A9,個資!$A:$A,0)),"")</f>
        <v/>
      </c>
      <c r="AD9" s="209" t="str">
        <f>IFERROR(INDEX(個資!AD:AD,MATCH($A9,個資!$A:$A,0)),"")</f>
        <v/>
      </c>
      <c r="AE9" s="209" t="str">
        <f>IFERROR(INDEX(個資!AE:AE,MATCH($A9,個資!$A:$A,0)),"")</f>
        <v/>
      </c>
      <c r="AF9" s="209" t="str">
        <f>IFERROR(INDEX(個資!AF:AF,MATCH($A9,個資!$A:$A,0)),"")</f>
        <v/>
      </c>
      <c r="AG9" s="209" t="str">
        <f>IFERROR(INDEX(個資!AG:AG,MATCH($A9,個資!$A:$A,0)),"")</f>
        <v/>
      </c>
      <c r="AH9" s="209" t="str">
        <f>IFERROR(INDEX(個資!AH:AH,MATCH($A9,個資!$A:$A,0)),"")</f>
        <v/>
      </c>
      <c r="AI9" s="209" t="str">
        <f>IFERROR(INDEX(個資!AI:AI,MATCH($A9,個資!$A:$A,0)),"")</f>
        <v/>
      </c>
      <c r="AJ9" s="209" t="str">
        <f>IFERROR(INDEX(個資!AJ:AJ,MATCH($A9,個資!$A:$A,0)),"")</f>
        <v/>
      </c>
    </row>
    <row r="10" spans="1:36" x14ac:dyDescent="0.4">
      <c r="A10" s="58"/>
      <c r="B10" s="101">
        <v>8</v>
      </c>
      <c r="C10" s="100" t="str">
        <f>IFERROR(INDEX(個資!C:C,MATCH($A10,個資!$A:$A,0)),"")</f>
        <v/>
      </c>
      <c r="D10" s="100" t="str">
        <f>IFERROR(INDEX(個資!D:D,MATCH($A10,個資!$A:$A,0)),"")</f>
        <v/>
      </c>
      <c r="E10" s="209" t="str">
        <f>IFERROR(INDEX(個資!E:E,MATCH($A10,個資!$A:$A,0)),"")</f>
        <v/>
      </c>
      <c r="F10" s="100" t="str">
        <f>IFERROR(INDEX(個資!F:F,MATCH($A10,個資!$A:$A,0)),"")</f>
        <v/>
      </c>
      <c r="G10" s="209" t="str">
        <f>IFERROR(INDEX(個資!G:G,MATCH($A10,個資!$A:$A,0)),"")</f>
        <v/>
      </c>
      <c r="H10" s="209" t="str">
        <f>IFERROR(INDEX(個資!H:H,MATCH($A10,個資!$A:$A,0)),"")</f>
        <v/>
      </c>
      <c r="I10" s="209" t="str">
        <f>IFERROR(INDEX(個資!I:I,MATCH($A10,個資!$A:$A,0)),"")</f>
        <v/>
      </c>
      <c r="J10" s="209" t="str">
        <f>IFERROR(INDEX(個資!J:J,MATCH($A10,個資!$A:$A,0)),"")</f>
        <v/>
      </c>
      <c r="K10" s="209" t="str">
        <f>IFERROR(INDEX(個資!K:K,MATCH($A10,個資!$A:$A,0)),"")</f>
        <v/>
      </c>
      <c r="L10" s="209" t="str">
        <f>IFERROR(INDEX(個資!L:L,MATCH($A10,個資!$A:$A,0)),"")</f>
        <v/>
      </c>
      <c r="M10" s="209" t="str">
        <f>IFERROR(INDEX(個資!M:M,MATCH($A10,個資!$A:$A,0)),"")</f>
        <v/>
      </c>
      <c r="N10" s="210" t="str">
        <f>IFERROR(INDEX(個資!N:N,MATCH($A10,個資!$A:$A,0)),"")</f>
        <v/>
      </c>
      <c r="O10" s="210" t="str">
        <f>IFERROR(INDEX(個資!O:O,MATCH($A10,個資!$A:$A,0)),"")</f>
        <v/>
      </c>
      <c r="P10" s="209" t="str">
        <f>IFERROR(INDEX(個資!P:P,MATCH($A10,個資!$A:$A,0)),"")</f>
        <v/>
      </c>
      <c r="Q10" s="209" t="str">
        <f>IFERROR(INDEX(個資!Q:Q,MATCH($A10,個資!$A:$A,0)),"")</f>
        <v/>
      </c>
      <c r="R10" s="209" t="str">
        <f>IFERROR(INDEX(個資!R:R,MATCH($A10,個資!$A:$A,0)),"")</f>
        <v/>
      </c>
      <c r="S10" s="209" t="str">
        <f>IFERROR(INDEX(個資!S:S,MATCH($A10,個資!$A:$A,0)),"")</f>
        <v/>
      </c>
      <c r="T10" s="209" t="str">
        <f>IFERROR(INDEX(個資!T:T,MATCH($A10,個資!$A:$A,0)),"")</f>
        <v/>
      </c>
      <c r="U10" s="209" t="str">
        <f>IFERROR(INDEX(個資!U:U,MATCH($A10,個資!$A:$A,0)),"")</f>
        <v/>
      </c>
      <c r="V10" s="209" t="str">
        <f>IFERROR(INDEX(個資!V:V,MATCH($A10,個資!$A:$A,0)),"")</f>
        <v/>
      </c>
      <c r="W10" s="209" t="str">
        <f>IFERROR(INDEX(個資!W:W,MATCH($A10,個資!$A:$A,0)),"")</f>
        <v/>
      </c>
      <c r="X10" s="209" t="str">
        <f>IFERROR(INDEX(個資!X:X,MATCH($A10,個資!$A:$A,0)),"")</f>
        <v/>
      </c>
      <c r="Y10" s="209" t="str">
        <f>IFERROR(INDEX(個資!Y:Y,MATCH($A10,個資!$A:$A,0)),"")</f>
        <v/>
      </c>
      <c r="Z10" s="209" t="str">
        <f>IFERROR(INDEX(個資!Z:Z,MATCH($A10,個資!$A:$A,0)),"")</f>
        <v/>
      </c>
      <c r="AA10" s="209" t="str">
        <f>IFERROR(INDEX(個資!AA:AA,MATCH($A10,個資!$A:$A,0)),"")</f>
        <v/>
      </c>
      <c r="AB10" s="209" t="str">
        <f>IFERROR(INDEX(個資!AB:AB,MATCH($A10,個資!$A:$A,0)),"")</f>
        <v/>
      </c>
      <c r="AC10" s="209" t="str">
        <f>IFERROR(INDEX(個資!AC:AC,MATCH($A10,個資!$A:$A,0)),"")</f>
        <v/>
      </c>
      <c r="AD10" s="209" t="str">
        <f>IFERROR(INDEX(個資!AD:AD,MATCH($A10,個資!$A:$A,0)),"")</f>
        <v/>
      </c>
      <c r="AE10" s="209" t="str">
        <f>IFERROR(INDEX(個資!AE:AE,MATCH($A10,個資!$A:$A,0)),"")</f>
        <v/>
      </c>
      <c r="AF10" s="209" t="str">
        <f>IFERROR(INDEX(個資!AF:AF,MATCH($A10,個資!$A:$A,0)),"")</f>
        <v/>
      </c>
      <c r="AG10" s="209" t="str">
        <f>IFERROR(INDEX(個資!AG:AG,MATCH($A10,個資!$A:$A,0)),"")</f>
        <v/>
      </c>
      <c r="AH10" s="209" t="str">
        <f>IFERROR(INDEX(個資!AH:AH,MATCH($A10,個資!$A:$A,0)),"")</f>
        <v/>
      </c>
      <c r="AI10" s="209" t="str">
        <f>IFERROR(INDEX(個資!AI:AI,MATCH($A10,個資!$A:$A,0)),"")</f>
        <v/>
      </c>
      <c r="AJ10" s="209" t="str">
        <f>IFERROR(INDEX(個資!AJ:AJ,MATCH($A10,個資!$A:$A,0)),"")</f>
        <v/>
      </c>
    </row>
    <row r="11" spans="1:36" x14ac:dyDescent="0.4">
      <c r="A11" s="58"/>
      <c r="B11" s="101">
        <v>9</v>
      </c>
      <c r="C11" s="100" t="str">
        <f>IFERROR(INDEX(個資!C:C,MATCH($A11,個資!$A:$A,0)),"")</f>
        <v/>
      </c>
      <c r="D11" s="100" t="str">
        <f>IFERROR(INDEX(個資!D:D,MATCH($A11,個資!$A:$A,0)),"")</f>
        <v/>
      </c>
      <c r="E11" s="209" t="str">
        <f>IFERROR(INDEX(個資!E:E,MATCH($A11,個資!$A:$A,0)),"")</f>
        <v/>
      </c>
      <c r="F11" s="100" t="str">
        <f>IFERROR(INDEX(個資!F:F,MATCH($A11,個資!$A:$A,0)),"")</f>
        <v/>
      </c>
      <c r="G11" s="209" t="str">
        <f>IFERROR(INDEX(個資!G:G,MATCH($A11,個資!$A:$A,0)),"")</f>
        <v/>
      </c>
      <c r="H11" s="209" t="str">
        <f>IFERROR(INDEX(個資!H:H,MATCH($A11,個資!$A:$A,0)),"")</f>
        <v/>
      </c>
      <c r="I11" s="209" t="str">
        <f>IFERROR(INDEX(個資!I:I,MATCH($A11,個資!$A:$A,0)),"")</f>
        <v/>
      </c>
      <c r="J11" s="209" t="str">
        <f>IFERROR(INDEX(個資!J:J,MATCH($A11,個資!$A:$A,0)),"")</f>
        <v/>
      </c>
      <c r="K11" s="209" t="str">
        <f>IFERROR(INDEX(個資!K:K,MATCH($A11,個資!$A:$A,0)),"")</f>
        <v/>
      </c>
      <c r="L11" s="209" t="str">
        <f>IFERROR(INDEX(個資!L:L,MATCH($A11,個資!$A:$A,0)),"")</f>
        <v/>
      </c>
      <c r="M11" s="209" t="str">
        <f>IFERROR(INDEX(個資!M:M,MATCH($A11,個資!$A:$A,0)),"")</f>
        <v/>
      </c>
      <c r="N11" s="210" t="str">
        <f>IFERROR(INDEX(個資!N:N,MATCH($A11,個資!$A:$A,0)),"")</f>
        <v/>
      </c>
      <c r="O11" s="210" t="str">
        <f>IFERROR(INDEX(個資!O:O,MATCH($A11,個資!$A:$A,0)),"")</f>
        <v/>
      </c>
      <c r="P11" s="209" t="str">
        <f>IFERROR(INDEX(個資!P:P,MATCH($A11,個資!$A:$A,0)),"")</f>
        <v/>
      </c>
      <c r="Q11" s="209" t="str">
        <f>IFERROR(INDEX(個資!Q:Q,MATCH($A11,個資!$A:$A,0)),"")</f>
        <v/>
      </c>
      <c r="R11" s="209" t="str">
        <f>IFERROR(INDEX(個資!R:R,MATCH($A11,個資!$A:$A,0)),"")</f>
        <v/>
      </c>
      <c r="S11" s="209" t="str">
        <f>IFERROR(INDEX(個資!S:S,MATCH($A11,個資!$A:$A,0)),"")</f>
        <v/>
      </c>
      <c r="T11" s="209" t="str">
        <f>IFERROR(INDEX(個資!T:T,MATCH($A11,個資!$A:$A,0)),"")</f>
        <v/>
      </c>
      <c r="U11" s="209" t="str">
        <f>IFERROR(INDEX(個資!U:U,MATCH($A11,個資!$A:$A,0)),"")</f>
        <v/>
      </c>
      <c r="V11" s="209" t="str">
        <f>IFERROR(INDEX(個資!V:V,MATCH($A11,個資!$A:$A,0)),"")</f>
        <v/>
      </c>
      <c r="W11" s="209" t="str">
        <f>IFERROR(INDEX(個資!W:W,MATCH($A11,個資!$A:$A,0)),"")</f>
        <v/>
      </c>
      <c r="X11" s="209" t="str">
        <f>IFERROR(INDEX(個資!X:X,MATCH($A11,個資!$A:$A,0)),"")</f>
        <v/>
      </c>
      <c r="Y11" s="209" t="str">
        <f>IFERROR(INDEX(個資!Y:Y,MATCH($A11,個資!$A:$A,0)),"")</f>
        <v/>
      </c>
      <c r="Z11" s="209" t="str">
        <f>IFERROR(INDEX(個資!Z:Z,MATCH($A11,個資!$A:$A,0)),"")</f>
        <v/>
      </c>
      <c r="AA11" s="209" t="str">
        <f>IFERROR(INDEX(個資!AA:AA,MATCH($A11,個資!$A:$A,0)),"")</f>
        <v/>
      </c>
      <c r="AB11" s="209" t="str">
        <f>IFERROR(INDEX(個資!AB:AB,MATCH($A11,個資!$A:$A,0)),"")</f>
        <v/>
      </c>
      <c r="AC11" s="209" t="str">
        <f>IFERROR(INDEX(個資!AC:AC,MATCH($A11,個資!$A:$A,0)),"")</f>
        <v/>
      </c>
      <c r="AD11" s="209" t="str">
        <f>IFERROR(INDEX(個資!AD:AD,MATCH($A11,個資!$A:$A,0)),"")</f>
        <v/>
      </c>
      <c r="AE11" s="209" t="str">
        <f>IFERROR(INDEX(個資!AE:AE,MATCH($A11,個資!$A:$A,0)),"")</f>
        <v/>
      </c>
      <c r="AF11" s="209" t="str">
        <f>IFERROR(INDEX(個資!AF:AF,MATCH($A11,個資!$A:$A,0)),"")</f>
        <v/>
      </c>
      <c r="AG11" s="209" t="str">
        <f>IFERROR(INDEX(個資!AG:AG,MATCH($A11,個資!$A:$A,0)),"")</f>
        <v/>
      </c>
      <c r="AH11" s="209" t="str">
        <f>IFERROR(INDEX(個資!AH:AH,MATCH($A11,個資!$A:$A,0)),"")</f>
        <v/>
      </c>
      <c r="AI11" s="209" t="str">
        <f>IFERROR(INDEX(個資!AI:AI,MATCH($A11,個資!$A:$A,0)),"")</f>
        <v/>
      </c>
      <c r="AJ11" s="209" t="str">
        <f>IFERROR(INDEX(個資!AJ:AJ,MATCH($A11,個資!$A:$A,0)),"")</f>
        <v/>
      </c>
    </row>
    <row r="12" spans="1:36" x14ac:dyDescent="0.4">
      <c r="A12" s="58"/>
      <c r="B12" s="101">
        <v>10</v>
      </c>
      <c r="C12" s="100" t="str">
        <f>IFERROR(INDEX(個資!C:C,MATCH($A12,個資!$A:$A,0)),"")</f>
        <v/>
      </c>
      <c r="D12" s="100" t="str">
        <f>IFERROR(INDEX(個資!D:D,MATCH($A12,個資!$A:$A,0)),"")</f>
        <v/>
      </c>
      <c r="E12" s="209" t="str">
        <f>IFERROR(INDEX(個資!E:E,MATCH($A12,個資!$A:$A,0)),"")</f>
        <v/>
      </c>
      <c r="F12" s="100" t="str">
        <f>IFERROR(INDEX(個資!F:F,MATCH($A12,個資!$A:$A,0)),"")</f>
        <v/>
      </c>
      <c r="G12" s="209" t="str">
        <f>IFERROR(INDEX(個資!G:G,MATCH($A12,個資!$A:$A,0)),"")</f>
        <v/>
      </c>
      <c r="H12" s="209" t="str">
        <f>IFERROR(INDEX(個資!H:H,MATCH($A12,個資!$A:$A,0)),"")</f>
        <v/>
      </c>
      <c r="I12" s="209" t="str">
        <f>IFERROR(INDEX(個資!I:I,MATCH($A12,個資!$A:$A,0)),"")</f>
        <v/>
      </c>
      <c r="J12" s="209" t="str">
        <f>IFERROR(INDEX(個資!J:J,MATCH($A12,個資!$A:$A,0)),"")</f>
        <v/>
      </c>
      <c r="K12" s="209" t="str">
        <f>IFERROR(INDEX(個資!K:K,MATCH($A12,個資!$A:$A,0)),"")</f>
        <v/>
      </c>
      <c r="L12" s="209" t="str">
        <f>IFERROR(INDEX(個資!L:L,MATCH($A12,個資!$A:$A,0)),"")</f>
        <v/>
      </c>
      <c r="M12" s="209" t="str">
        <f>IFERROR(INDEX(個資!M:M,MATCH($A12,個資!$A:$A,0)),"")</f>
        <v/>
      </c>
      <c r="N12" s="210" t="str">
        <f>IFERROR(INDEX(個資!N:N,MATCH($A12,個資!$A:$A,0)),"")</f>
        <v/>
      </c>
      <c r="O12" s="210" t="str">
        <f>IFERROR(INDEX(個資!O:O,MATCH($A12,個資!$A:$A,0)),"")</f>
        <v/>
      </c>
      <c r="P12" s="209" t="str">
        <f>IFERROR(INDEX(個資!P:P,MATCH($A12,個資!$A:$A,0)),"")</f>
        <v/>
      </c>
      <c r="Q12" s="209" t="str">
        <f>IFERROR(INDEX(個資!Q:Q,MATCH($A12,個資!$A:$A,0)),"")</f>
        <v/>
      </c>
      <c r="R12" s="209" t="str">
        <f>IFERROR(INDEX(個資!R:R,MATCH($A12,個資!$A:$A,0)),"")</f>
        <v/>
      </c>
      <c r="S12" s="209" t="str">
        <f>IFERROR(INDEX(個資!S:S,MATCH($A12,個資!$A:$A,0)),"")</f>
        <v/>
      </c>
      <c r="T12" s="209" t="str">
        <f>IFERROR(INDEX(個資!T:T,MATCH($A12,個資!$A:$A,0)),"")</f>
        <v/>
      </c>
      <c r="U12" s="209" t="str">
        <f>IFERROR(INDEX(個資!U:U,MATCH($A12,個資!$A:$A,0)),"")</f>
        <v/>
      </c>
      <c r="V12" s="209" t="str">
        <f>IFERROR(INDEX(個資!V:V,MATCH($A12,個資!$A:$A,0)),"")</f>
        <v/>
      </c>
      <c r="W12" s="209" t="str">
        <f>IFERROR(INDEX(個資!W:W,MATCH($A12,個資!$A:$A,0)),"")</f>
        <v/>
      </c>
      <c r="X12" s="209" t="str">
        <f>IFERROR(INDEX(個資!X:X,MATCH($A12,個資!$A:$A,0)),"")</f>
        <v/>
      </c>
      <c r="Y12" s="209" t="str">
        <f>IFERROR(INDEX(個資!Y:Y,MATCH($A12,個資!$A:$A,0)),"")</f>
        <v/>
      </c>
      <c r="Z12" s="209" t="str">
        <f>IFERROR(INDEX(個資!Z:Z,MATCH($A12,個資!$A:$A,0)),"")</f>
        <v/>
      </c>
      <c r="AA12" s="209" t="str">
        <f>IFERROR(INDEX(個資!AA:AA,MATCH($A12,個資!$A:$A,0)),"")</f>
        <v/>
      </c>
      <c r="AB12" s="209" t="str">
        <f>IFERROR(INDEX(個資!AB:AB,MATCH($A12,個資!$A:$A,0)),"")</f>
        <v/>
      </c>
      <c r="AC12" s="209" t="str">
        <f>IFERROR(INDEX(個資!AC:AC,MATCH($A12,個資!$A:$A,0)),"")</f>
        <v/>
      </c>
      <c r="AD12" s="209" t="str">
        <f>IFERROR(INDEX(個資!AD:AD,MATCH($A12,個資!$A:$A,0)),"")</f>
        <v/>
      </c>
      <c r="AE12" s="209" t="str">
        <f>IFERROR(INDEX(個資!AE:AE,MATCH($A12,個資!$A:$A,0)),"")</f>
        <v/>
      </c>
      <c r="AF12" s="209" t="str">
        <f>IFERROR(INDEX(個資!AF:AF,MATCH($A12,個資!$A:$A,0)),"")</f>
        <v/>
      </c>
      <c r="AG12" s="209" t="str">
        <f>IFERROR(INDEX(個資!AG:AG,MATCH($A12,個資!$A:$A,0)),"")</f>
        <v/>
      </c>
      <c r="AH12" s="209" t="str">
        <f>IFERROR(INDEX(個資!AH:AH,MATCH($A12,個資!$A:$A,0)),"")</f>
        <v/>
      </c>
      <c r="AI12" s="209" t="str">
        <f>IFERROR(INDEX(個資!AI:AI,MATCH($A12,個資!$A:$A,0)),"")</f>
        <v/>
      </c>
      <c r="AJ12" s="209" t="str">
        <f>IFERROR(INDEX(個資!AJ:AJ,MATCH($A12,個資!$A:$A,0)),"")</f>
        <v/>
      </c>
    </row>
    <row r="13" spans="1:36" x14ac:dyDescent="0.4">
      <c r="A13" s="58"/>
      <c r="B13" s="101">
        <v>11</v>
      </c>
      <c r="C13" s="100" t="str">
        <f>IFERROR(INDEX(個資!C:C,MATCH($A13,個資!$A:$A,0)),"")</f>
        <v/>
      </c>
      <c r="D13" s="100" t="str">
        <f>IFERROR(INDEX(個資!D:D,MATCH($A13,個資!$A:$A,0)),"")</f>
        <v/>
      </c>
      <c r="E13" s="209" t="str">
        <f>IFERROR(INDEX(個資!E:E,MATCH($A13,個資!$A:$A,0)),"")</f>
        <v/>
      </c>
      <c r="F13" s="100" t="str">
        <f>IFERROR(INDEX(個資!F:F,MATCH($A13,個資!$A:$A,0)),"")</f>
        <v/>
      </c>
      <c r="G13" s="209" t="str">
        <f>IFERROR(INDEX(個資!G:G,MATCH($A13,個資!$A:$A,0)),"")</f>
        <v/>
      </c>
      <c r="H13" s="209" t="str">
        <f>IFERROR(INDEX(個資!H:H,MATCH($A13,個資!$A:$A,0)),"")</f>
        <v/>
      </c>
      <c r="I13" s="209" t="str">
        <f>IFERROR(INDEX(個資!I:I,MATCH($A13,個資!$A:$A,0)),"")</f>
        <v/>
      </c>
      <c r="J13" s="209" t="str">
        <f>IFERROR(INDEX(個資!J:J,MATCH($A13,個資!$A:$A,0)),"")</f>
        <v/>
      </c>
      <c r="K13" s="209" t="str">
        <f>IFERROR(INDEX(個資!K:K,MATCH($A13,個資!$A:$A,0)),"")</f>
        <v/>
      </c>
      <c r="L13" s="209" t="str">
        <f>IFERROR(INDEX(個資!L:L,MATCH($A13,個資!$A:$A,0)),"")</f>
        <v/>
      </c>
      <c r="M13" s="209" t="str">
        <f>IFERROR(INDEX(個資!M:M,MATCH($A13,個資!$A:$A,0)),"")</f>
        <v/>
      </c>
      <c r="N13" s="210" t="str">
        <f>IFERROR(INDEX(個資!N:N,MATCH($A13,個資!$A:$A,0)),"")</f>
        <v/>
      </c>
      <c r="O13" s="210" t="str">
        <f>IFERROR(INDEX(個資!O:O,MATCH($A13,個資!$A:$A,0)),"")</f>
        <v/>
      </c>
      <c r="P13" s="209" t="str">
        <f>IFERROR(INDEX(個資!P:P,MATCH($A13,個資!$A:$A,0)),"")</f>
        <v/>
      </c>
      <c r="Q13" s="209" t="str">
        <f>IFERROR(INDEX(個資!Q:Q,MATCH($A13,個資!$A:$A,0)),"")</f>
        <v/>
      </c>
      <c r="R13" s="209" t="str">
        <f>IFERROR(INDEX(個資!R:R,MATCH($A13,個資!$A:$A,0)),"")</f>
        <v/>
      </c>
      <c r="S13" s="209" t="str">
        <f>IFERROR(INDEX(個資!S:S,MATCH($A13,個資!$A:$A,0)),"")</f>
        <v/>
      </c>
      <c r="T13" s="209" t="str">
        <f>IFERROR(INDEX(個資!T:T,MATCH($A13,個資!$A:$A,0)),"")</f>
        <v/>
      </c>
      <c r="U13" s="209" t="str">
        <f>IFERROR(INDEX(個資!U:U,MATCH($A13,個資!$A:$A,0)),"")</f>
        <v/>
      </c>
      <c r="V13" s="209" t="str">
        <f>IFERROR(INDEX(個資!V:V,MATCH($A13,個資!$A:$A,0)),"")</f>
        <v/>
      </c>
      <c r="W13" s="209" t="str">
        <f>IFERROR(INDEX(個資!W:W,MATCH($A13,個資!$A:$A,0)),"")</f>
        <v/>
      </c>
      <c r="X13" s="209" t="str">
        <f>IFERROR(INDEX(個資!X:X,MATCH($A13,個資!$A:$A,0)),"")</f>
        <v/>
      </c>
      <c r="Y13" s="209" t="str">
        <f>IFERROR(INDEX(個資!Y:Y,MATCH($A13,個資!$A:$A,0)),"")</f>
        <v/>
      </c>
      <c r="Z13" s="209" t="str">
        <f>IFERROR(INDEX(個資!Z:Z,MATCH($A13,個資!$A:$A,0)),"")</f>
        <v/>
      </c>
      <c r="AA13" s="209" t="str">
        <f>IFERROR(INDEX(個資!AA:AA,MATCH($A13,個資!$A:$A,0)),"")</f>
        <v/>
      </c>
      <c r="AB13" s="209" t="str">
        <f>IFERROR(INDEX(個資!AB:AB,MATCH($A13,個資!$A:$A,0)),"")</f>
        <v/>
      </c>
      <c r="AC13" s="209" t="str">
        <f>IFERROR(INDEX(個資!AC:AC,MATCH($A13,個資!$A:$A,0)),"")</f>
        <v/>
      </c>
      <c r="AD13" s="209" t="str">
        <f>IFERROR(INDEX(個資!AD:AD,MATCH($A13,個資!$A:$A,0)),"")</f>
        <v/>
      </c>
      <c r="AE13" s="209" t="str">
        <f>IFERROR(INDEX(個資!AE:AE,MATCH($A13,個資!$A:$A,0)),"")</f>
        <v/>
      </c>
      <c r="AF13" s="209" t="str">
        <f>IFERROR(INDEX(個資!AF:AF,MATCH($A13,個資!$A:$A,0)),"")</f>
        <v/>
      </c>
      <c r="AG13" s="209" t="str">
        <f>IFERROR(INDEX(個資!AG:AG,MATCH($A13,個資!$A:$A,0)),"")</f>
        <v/>
      </c>
      <c r="AH13" s="209" t="str">
        <f>IFERROR(INDEX(個資!AH:AH,MATCH($A13,個資!$A:$A,0)),"")</f>
        <v/>
      </c>
      <c r="AI13" s="209" t="str">
        <f>IFERROR(INDEX(個資!AI:AI,MATCH($A13,個資!$A:$A,0)),"")</f>
        <v/>
      </c>
      <c r="AJ13" s="209" t="str">
        <f>IFERROR(INDEX(個資!AJ:AJ,MATCH($A13,個資!$A:$A,0)),"")</f>
        <v/>
      </c>
    </row>
    <row r="14" spans="1:36" x14ac:dyDescent="0.4">
      <c r="A14" s="58"/>
      <c r="B14" s="101">
        <v>12</v>
      </c>
      <c r="C14" s="100" t="str">
        <f>IFERROR(INDEX(個資!C:C,MATCH($A14,個資!$A:$A,0)),"")</f>
        <v/>
      </c>
      <c r="D14" s="100" t="str">
        <f>IFERROR(INDEX(個資!D:D,MATCH($A14,個資!$A:$A,0)),"")</f>
        <v/>
      </c>
      <c r="E14" s="209" t="str">
        <f>IFERROR(INDEX(個資!E:E,MATCH($A14,個資!$A:$A,0)),"")</f>
        <v/>
      </c>
      <c r="F14" s="100" t="str">
        <f>IFERROR(INDEX(個資!F:F,MATCH($A14,個資!$A:$A,0)),"")</f>
        <v/>
      </c>
      <c r="G14" s="209" t="str">
        <f>IFERROR(INDEX(個資!G:G,MATCH($A14,個資!$A:$A,0)),"")</f>
        <v/>
      </c>
      <c r="H14" s="209" t="str">
        <f>IFERROR(INDEX(個資!H:H,MATCH($A14,個資!$A:$A,0)),"")</f>
        <v/>
      </c>
      <c r="I14" s="209" t="str">
        <f>IFERROR(INDEX(個資!I:I,MATCH($A14,個資!$A:$A,0)),"")</f>
        <v/>
      </c>
      <c r="J14" s="209" t="str">
        <f>IFERROR(INDEX(個資!J:J,MATCH($A14,個資!$A:$A,0)),"")</f>
        <v/>
      </c>
      <c r="K14" s="209" t="str">
        <f>IFERROR(INDEX(個資!K:K,MATCH($A14,個資!$A:$A,0)),"")</f>
        <v/>
      </c>
      <c r="L14" s="209" t="str">
        <f>IFERROR(INDEX(個資!L:L,MATCH($A14,個資!$A:$A,0)),"")</f>
        <v/>
      </c>
      <c r="M14" s="209" t="str">
        <f>IFERROR(INDEX(個資!M:M,MATCH($A14,個資!$A:$A,0)),"")</f>
        <v/>
      </c>
      <c r="N14" s="210" t="str">
        <f>IFERROR(INDEX(個資!N:N,MATCH($A14,個資!$A:$A,0)),"")</f>
        <v/>
      </c>
      <c r="O14" s="210" t="str">
        <f>IFERROR(INDEX(個資!O:O,MATCH($A14,個資!$A:$A,0)),"")</f>
        <v/>
      </c>
      <c r="P14" s="209" t="str">
        <f>IFERROR(INDEX(個資!P:P,MATCH($A14,個資!$A:$A,0)),"")</f>
        <v/>
      </c>
      <c r="Q14" s="209" t="str">
        <f>IFERROR(INDEX(個資!Q:Q,MATCH($A14,個資!$A:$A,0)),"")</f>
        <v/>
      </c>
      <c r="R14" s="209" t="str">
        <f>IFERROR(INDEX(個資!R:R,MATCH($A14,個資!$A:$A,0)),"")</f>
        <v/>
      </c>
      <c r="S14" s="209" t="str">
        <f>IFERROR(INDEX(個資!S:S,MATCH($A14,個資!$A:$A,0)),"")</f>
        <v/>
      </c>
      <c r="T14" s="209" t="str">
        <f>IFERROR(INDEX(個資!T:T,MATCH($A14,個資!$A:$A,0)),"")</f>
        <v/>
      </c>
      <c r="U14" s="209" t="str">
        <f>IFERROR(INDEX(個資!U:U,MATCH($A14,個資!$A:$A,0)),"")</f>
        <v/>
      </c>
      <c r="V14" s="209" t="str">
        <f>IFERROR(INDEX(個資!V:V,MATCH($A14,個資!$A:$A,0)),"")</f>
        <v/>
      </c>
      <c r="W14" s="209" t="str">
        <f>IFERROR(INDEX(個資!W:W,MATCH($A14,個資!$A:$A,0)),"")</f>
        <v/>
      </c>
      <c r="X14" s="209" t="str">
        <f>IFERROR(INDEX(個資!X:X,MATCH($A14,個資!$A:$A,0)),"")</f>
        <v/>
      </c>
      <c r="Y14" s="209" t="str">
        <f>IFERROR(INDEX(個資!Y:Y,MATCH($A14,個資!$A:$A,0)),"")</f>
        <v/>
      </c>
      <c r="Z14" s="209" t="str">
        <f>IFERROR(INDEX(個資!Z:Z,MATCH($A14,個資!$A:$A,0)),"")</f>
        <v/>
      </c>
      <c r="AA14" s="209" t="str">
        <f>IFERROR(INDEX(個資!AA:AA,MATCH($A14,個資!$A:$A,0)),"")</f>
        <v/>
      </c>
      <c r="AB14" s="209" t="str">
        <f>IFERROR(INDEX(個資!AB:AB,MATCH($A14,個資!$A:$A,0)),"")</f>
        <v/>
      </c>
      <c r="AC14" s="209" t="str">
        <f>IFERROR(INDEX(個資!AC:AC,MATCH($A14,個資!$A:$A,0)),"")</f>
        <v/>
      </c>
      <c r="AD14" s="209" t="str">
        <f>IFERROR(INDEX(個資!AD:AD,MATCH($A14,個資!$A:$A,0)),"")</f>
        <v/>
      </c>
      <c r="AE14" s="209" t="str">
        <f>IFERROR(INDEX(個資!AE:AE,MATCH($A14,個資!$A:$A,0)),"")</f>
        <v/>
      </c>
      <c r="AF14" s="209" t="str">
        <f>IFERROR(INDEX(個資!AF:AF,MATCH($A14,個資!$A:$A,0)),"")</f>
        <v/>
      </c>
      <c r="AG14" s="209" t="str">
        <f>IFERROR(INDEX(個資!AG:AG,MATCH($A14,個資!$A:$A,0)),"")</f>
        <v/>
      </c>
      <c r="AH14" s="209" t="str">
        <f>IFERROR(INDEX(個資!AH:AH,MATCH($A14,個資!$A:$A,0)),"")</f>
        <v/>
      </c>
      <c r="AI14" s="209" t="str">
        <f>IFERROR(INDEX(個資!AI:AI,MATCH($A14,個資!$A:$A,0)),"")</f>
        <v/>
      </c>
      <c r="AJ14" s="209" t="str">
        <f>IFERROR(INDEX(個資!AJ:AJ,MATCH($A14,個資!$A:$A,0)),"")</f>
        <v/>
      </c>
    </row>
    <row r="15" spans="1:36" x14ac:dyDescent="0.4">
      <c r="A15" s="58"/>
      <c r="B15" s="101">
        <v>13</v>
      </c>
      <c r="C15" s="100" t="str">
        <f>IFERROR(INDEX(個資!C:C,MATCH($A15,個資!$A:$A,0)),"")</f>
        <v/>
      </c>
      <c r="D15" s="100" t="str">
        <f>IFERROR(INDEX(個資!D:D,MATCH($A15,個資!$A:$A,0)),"")</f>
        <v/>
      </c>
      <c r="E15" s="209" t="str">
        <f>IFERROR(INDEX(個資!E:E,MATCH($A15,個資!$A:$A,0)),"")</f>
        <v/>
      </c>
      <c r="F15" s="100" t="str">
        <f>IFERROR(INDEX(個資!F:F,MATCH($A15,個資!$A:$A,0)),"")</f>
        <v/>
      </c>
      <c r="G15" s="209" t="str">
        <f>IFERROR(INDEX(個資!G:G,MATCH($A15,個資!$A:$A,0)),"")</f>
        <v/>
      </c>
      <c r="H15" s="209" t="str">
        <f>IFERROR(INDEX(個資!H:H,MATCH($A15,個資!$A:$A,0)),"")</f>
        <v/>
      </c>
      <c r="I15" s="209" t="str">
        <f>IFERROR(INDEX(個資!I:I,MATCH($A15,個資!$A:$A,0)),"")</f>
        <v/>
      </c>
      <c r="J15" s="209" t="str">
        <f>IFERROR(INDEX(個資!J:J,MATCH($A15,個資!$A:$A,0)),"")</f>
        <v/>
      </c>
      <c r="K15" s="209" t="str">
        <f>IFERROR(INDEX(個資!K:K,MATCH($A15,個資!$A:$A,0)),"")</f>
        <v/>
      </c>
      <c r="L15" s="209" t="str">
        <f>IFERROR(INDEX(個資!L:L,MATCH($A15,個資!$A:$A,0)),"")</f>
        <v/>
      </c>
      <c r="M15" s="209" t="str">
        <f>IFERROR(INDEX(個資!M:M,MATCH($A15,個資!$A:$A,0)),"")</f>
        <v/>
      </c>
      <c r="N15" s="210" t="str">
        <f>IFERROR(INDEX(個資!N:N,MATCH($A15,個資!$A:$A,0)),"")</f>
        <v/>
      </c>
      <c r="O15" s="210" t="str">
        <f>IFERROR(INDEX(個資!O:O,MATCH($A15,個資!$A:$A,0)),"")</f>
        <v/>
      </c>
      <c r="P15" s="209" t="str">
        <f>IFERROR(INDEX(個資!P:P,MATCH($A15,個資!$A:$A,0)),"")</f>
        <v/>
      </c>
      <c r="Q15" s="209" t="str">
        <f>IFERROR(INDEX(個資!Q:Q,MATCH($A15,個資!$A:$A,0)),"")</f>
        <v/>
      </c>
      <c r="R15" s="209" t="str">
        <f>IFERROR(INDEX(個資!R:R,MATCH($A15,個資!$A:$A,0)),"")</f>
        <v/>
      </c>
      <c r="S15" s="209" t="str">
        <f>IFERROR(INDEX(個資!S:S,MATCH($A15,個資!$A:$A,0)),"")</f>
        <v/>
      </c>
      <c r="T15" s="209" t="str">
        <f>IFERROR(INDEX(個資!T:T,MATCH($A15,個資!$A:$A,0)),"")</f>
        <v/>
      </c>
      <c r="U15" s="209" t="str">
        <f>IFERROR(INDEX(個資!U:U,MATCH($A15,個資!$A:$A,0)),"")</f>
        <v/>
      </c>
      <c r="V15" s="209" t="str">
        <f>IFERROR(INDEX(個資!V:V,MATCH($A15,個資!$A:$A,0)),"")</f>
        <v/>
      </c>
      <c r="W15" s="209" t="str">
        <f>IFERROR(INDEX(個資!W:W,MATCH($A15,個資!$A:$A,0)),"")</f>
        <v/>
      </c>
      <c r="X15" s="209" t="str">
        <f>IFERROR(INDEX(個資!X:X,MATCH($A15,個資!$A:$A,0)),"")</f>
        <v/>
      </c>
      <c r="Y15" s="209" t="str">
        <f>IFERROR(INDEX(個資!Y:Y,MATCH($A15,個資!$A:$A,0)),"")</f>
        <v/>
      </c>
      <c r="Z15" s="209" t="str">
        <f>IFERROR(INDEX(個資!Z:Z,MATCH($A15,個資!$A:$A,0)),"")</f>
        <v/>
      </c>
      <c r="AA15" s="209" t="str">
        <f>IFERROR(INDEX(個資!AA:AA,MATCH($A15,個資!$A:$A,0)),"")</f>
        <v/>
      </c>
      <c r="AB15" s="209" t="str">
        <f>IFERROR(INDEX(個資!AB:AB,MATCH($A15,個資!$A:$A,0)),"")</f>
        <v/>
      </c>
      <c r="AC15" s="209" t="str">
        <f>IFERROR(INDEX(個資!AC:AC,MATCH($A15,個資!$A:$A,0)),"")</f>
        <v/>
      </c>
      <c r="AD15" s="209" t="str">
        <f>IFERROR(INDEX(個資!AD:AD,MATCH($A15,個資!$A:$A,0)),"")</f>
        <v/>
      </c>
      <c r="AE15" s="209" t="str">
        <f>IFERROR(INDEX(個資!AE:AE,MATCH($A15,個資!$A:$A,0)),"")</f>
        <v/>
      </c>
      <c r="AF15" s="209" t="str">
        <f>IFERROR(INDEX(個資!AF:AF,MATCH($A15,個資!$A:$A,0)),"")</f>
        <v/>
      </c>
      <c r="AG15" s="209" t="str">
        <f>IFERROR(INDEX(個資!AG:AG,MATCH($A15,個資!$A:$A,0)),"")</f>
        <v/>
      </c>
      <c r="AH15" s="209" t="str">
        <f>IFERROR(INDEX(個資!AH:AH,MATCH($A15,個資!$A:$A,0)),"")</f>
        <v/>
      </c>
      <c r="AI15" s="209" t="str">
        <f>IFERROR(INDEX(個資!AI:AI,MATCH($A15,個資!$A:$A,0)),"")</f>
        <v/>
      </c>
      <c r="AJ15" s="209" t="str">
        <f>IFERROR(INDEX(個資!AJ:AJ,MATCH($A15,個資!$A:$A,0)),"")</f>
        <v/>
      </c>
    </row>
    <row r="16" spans="1:36" x14ac:dyDescent="0.4">
      <c r="A16" s="58"/>
      <c r="B16" s="101">
        <v>14</v>
      </c>
      <c r="C16" s="100" t="str">
        <f>IFERROR(INDEX(個資!C:C,MATCH($A16,個資!$A:$A,0)),"")</f>
        <v/>
      </c>
      <c r="D16" s="100" t="str">
        <f>IFERROR(INDEX(個資!D:D,MATCH($A16,個資!$A:$A,0)),"")</f>
        <v/>
      </c>
      <c r="E16" s="209" t="str">
        <f>IFERROR(INDEX(個資!E:E,MATCH($A16,個資!$A:$A,0)),"")</f>
        <v/>
      </c>
      <c r="F16" s="100" t="str">
        <f>IFERROR(INDEX(個資!F:F,MATCH($A16,個資!$A:$A,0)),"")</f>
        <v/>
      </c>
      <c r="G16" s="209" t="str">
        <f>IFERROR(INDEX(個資!G:G,MATCH($A16,個資!$A:$A,0)),"")</f>
        <v/>
      </c>
      <c r="H16" s="209" t="str">
        <f>IFERROR(INDEX(個資!H:H,MATCH($A16,個資!$A:$A,0)),"")</f>
        <v/>
      </c>
      <c r="I16" s="209" t="str">
        <f>IFERROR(INDEX(個資!I:I,MATCH($A16,個資!$A:$A,0)),"")</f>
        <v/>
      </c>
      <c r="J16" s="209" t="str">
        <f>IFERROR(INDEX(個資!J:J,MATCH($A16,個資!$A:$A,0)),"")</f>
        <v/>
      </c>
      <c r="K16" s="209" t="str">
        <f>IFERROR(INDEX(個資!K:K,MATCH($A16,個資!$A:$A,0)),"")</f>
        <v/>
      </c>
      <c r="L16" s="209" t="str">
        <f>IFERROR(INDEX(個資!L:L,MATCH($A16,個資!$A:$A,0)),"")</f>
        <v/>
      </c>
      <c r="M16" s="209" t="str">
        <f>IFERROR(INDEX(個資!M:M,MATCH($A16,個資!$A:$A,0)),"")</f>
        <v/>
      </c>
      <c r="N16" s="210" t="str">
        <f>IFERROR(INDEX(個資!N:N,MATCH($A16,個資!$A:$A,0)),"")</f>
        <v/>
      </c>
      <c r="O16" s="210" t="str">
        <f>IFERROR(INDEX(個資!O:O,MATCH($A16,個資!$A:$A,0)),"")</f>
        <v/>
      </c>
      <c r="P16" s="209" t="str">
        <f>IFERROR(INDEX(個資!P:P,MATCH($A16,個資!$A:$A,0)),"")</f>
        <v/>
      </c>
      <c r="Q16" s="209" t="str">
        <f>IFERROR(INDEX(個資!Q:Q,MATCH($A16,個資!$A:$A,0)),"")</f>
        <v/>
      </c>
      <c r="R16" s="209" t="str">
        <f>IFERROR(INDEX(個資!R:R,MATCH($A16,個資!$A:$A,0)),"")</f>
        <v/>
      </c>
      <c r="S16" s="209" t="str">
        <f>IFERROR(INDEX(個資!S:S,MATCH($A16,個資!$A:$A,0)),"")</f>
        <v/>
      </c>
      <c r="T16" s="209" t="str">
        <f>IFERROR(INDEX(個資!T:T,MATCH($A16,個資!$A:$A,0)),"")</f>
        <v/>
      </c>
      <c r="U16" s="209" t="str">
        <f>IFERROR(INDEX(個資!U:U,MATCH($A16,個資!$A:$A,0)),"")</f>
        <v/>
      </c>
      <c r="V16" s="209" t="str">
        <f>IFERROR(INDEX(個資!V:V,MATCH($A16,個資!$A:$A,0)),"")</f>
        <v/>
      </c>
      <c r="W16" s="209" t="str">
        <f>IFERROR(INDEX(個資!W:W,MATCH($A16,個資!$A:$A,0)),"")</f>
        <v/>
      </c>
      <c r="X16" s="209" t="str">
        <f>IFERROR(INDEX(個資!X:X,MATCH($A16,個資!$A:$A,0)),"")</f>
        <v/>
      </c>
      <c r="Y16" s="209" t="str">
        <f>IFERROR(INDEX(個資!Y:Y,MATCH($A16,個資!$A:$A,0)),"")</f>
        <v/>
      </c>
      <c r="Z16" s="209" t="str">
        <f>IFERROR(INDEX(個資!Z:Z,MATCH($A16,個資!$A:$A,0)),"")</f>
        <v/>
      </c>
      <c r="AA16" s="209" t="str">
        <f>IFERROR(INDEX(個資!AA:AA,MATCH($A16,個資!$A:$A,0)),"")</f>
        <v/>
      </c>
      <c r="AB16" s="209" t="str">
        <f>IFERROR(INDEX(個資!AB:AB,MATCH($A16,個資!$A:$A,0)),"")</f>
        <v/>
      </c>
      <c r="AC16" s="209" t="str">
        <f>IFERROR(INDEX(個資!AC:AC,MATCH($A16,個資!$A:$A,0)),"")</f>
        <v/>
      </c>
      <c r="AD16" s="209" t="str">
        <f>IFERROR(INDEX(個資!AD:AD,MATCH($A16,個資!$A:$A,0)),"")</f>
        <v/>
      </c>
      <c r="AE16" s="209" t="str">
        <f>IFERROR(INDEX(個資!AE:AE,MATCH($A16,個資!$A:$A,0)),"")</f>
        <v/>
      </c>
      <c r="AF16" s="209" t="str">
        <f>IFERROR(INDEX(個資!AF:AF,MATCH($A16,個資!$A:$A,0)),"")</f>
        <v/>
      </c>
      <c r="AG16" s="209" t="str">
        <f>IFERROR(INDEX(個資!AG:AG,MATCH($A16,個資!$A:$A,0)),"")</f>
        <v/>
      </c>
      <c r="AH16" s="209" t="str">
        <f>IFERROR(INDEX(個資!AH:AH,MATCH($A16,個資!$A:$A,0)),"")</f>
        <v/>
      </c>
      <c r="AI16" s="209" t="str">
        <f>IFERROR(INDEX(個資!AI:AI,MATCH($A16,個資!$A:$A,0)),"")</f>
        <v/>
      </c>
      <c r="AJ16" s="209" t="str">
        <f>IFERROR(INDEX(個資!AJ:AJ,MATCH($A16,個資!$A:$A,0)),"")</f>
        <v/>
      </c>
    </row>
    <row r="17" spans="1:36" x14ac:dyDescent="0.4">
      <c r="A17" s="58"/>
      <c r="B17" s="101">
        <v>15</v>
      </c>
      <c r="C17" s="100" t="str">
        <f>IFERROR(INDEX(個資!C:C,MATCH($A17,個資!$A:$A,0)),"")</f>
        <v/>
      </c>
      <c r="D17" s="100" t="str">
        <f>IFERROR(INDEX(個資!D:D,MATCH($A17,個資!$A:$A,0)),"")</f>
        <v/>
      </c>
      <c r="E17" s="209" t="str">
        <f>IFERROR(INDEX(個資!E:E,MATCH($A17,個資!$A:$A,0)),"")</f>
        <v/>
      </c>
      <c r="F17" s="100" t="str">
        <f>IFERROR(INDEX(個資!F:F,MATCH($A17,個資!$A:$A,0)),"")</f>
        <v/>
      </c>
      <c r="G17" s="209" t="str">
        <f>IFERROR(INDEX(個資!G:G,MATCH($A17,個資!$A:$A,0)),"")</f>
        <v/>
      </c>
      <c r="H17" s="209" t="str">
        <f>IFERROR(INDEX(個資!H:H,MATCH($A17,個資!$A:$A,0)),"")</f>
        <v/>
      </c>
      <c r="I17" s="209" t="str">
        <f>IFERROR(INDEX(個資!I:I,MATCH($A17,個資!$A:$A,0)),"")</f>
        <v/>
      </c>
      <c r="J17" s="209" t="str">
        <f>IFERROR(INDEX(個資!J:J,MATCH($A17,個資!$A:$A,0)),"")</f>
        <v/>
      </c>
      <c r="K17" s="209" t="str">
        <f>IFERROR(INDEX(個資!K:K,MATCH($A17,個資!$A:$A,0)),"")</f>
        <v/>
      </c>
      <c r="L17" s="209" t="str">
        <f>IFERROR(INDEX(個資!L:L,MATCH($A17,個資!$A:$A,0)),"")</f>
        <v/>
      </c>
      <c r="M17" s="209" t="str">
        <f>IFERROR(INDEX(個資!M:M,MATCH($A17,個資!$A:$A,0)),"")</f>
        <v/>
      </c>
      <c r="N17" s="210" t="str">
        <f>IFERROR(INDEX(個資!N:N,MATCH($A17,個資!$A:$A,0)),"")</f>
        <v/>
      </c>
      <c r="O17" s="210" t="str">
        <f>IFERROR(INDEX(個資!O:O,MATCH($A17,個資!$A:$A,0)),"")</f>
        <v/>
      </c>
      <c r="P17" s="209" t="str">
        <f>IFERROR(INDEX(個資!P:P,MATCH($A17,個資!$A:$A,0)),"")</f>
        <v/>
      </c>
      <c r="Q17" s="209" t="str">
        <f>IFERROR(INDEX(個資!Q:Q,MATCH($A17,個資!$A:$A,0)),"")</f>
        <v/>
      </c>
      <c r="R17" s="209" t="str">
        <f>IFERROR(INDEX(個資!R:R,MATCH($A17,個資!$A:$A,0)),"")</f>
        <v/>
      </c>
      <c r="S17" s="209" t="str">
        <f>IFERROR(INDEX(個資!S:S,MATCH($A17,個資!$A:$A,0)),"")</f>
        <v/>
      </c>
      <c r="T17" s="209" t="str">
        <f>IFERROR(INDEX(個資!T:T,MATCH($A17,個資!$A:$A,0)),"")</f>
        <v/>
      </c>
      <c r="U17" s="209" t="str">
        <f>IFERROR(INDEX(個資!U:U,MATCH($A17,個資!$A:$A,0)),"")</f>
        <v/>
      </c>
      <c r="V17" s="209" t="str">
        <f>IFERROR(INDEX(個資!V:V,MATCH($A17,個資!$A:$A,0)),"")</f>
        <v/>
      </c>
      <c r="W17" s="209" t="str">
        <f>IFERROR(INDEX(個資!W:W,MATCH($A17,個資!$A:$A,0)),"")</f>
        <v/>
      </c>
      <c r="X17" s="209" t="str">
        <f>IFERROR(INDEX(個資!X:X,MATCH($A17,個資!$A:$A,0)),"")</f>
        <v/>
      </c>
      <c r="Y17" s="209" t="str">
        <f>IFERROR(INDEX(個資!Y:Y,MATCH($A17,個資!$A:$A,0)),"")</f>
        <v/>
      </c>
      <c r="Z17" s="209" t="str">
        <f>IFERROR(INDEX(個資!Z:Z,MATCH($A17,個資!$A:$A,0)),"")</f>
        <v/>
      </c>
      <c r="AA17" s="209" t="str">
        <f>IFERROR(INDEX(個資!AA:AA,MATCH($A17,個資!$A:$A,0)),"")</f>
        <v/>
      </c>
      <c r="AB17" s="209" t="str">
        <f>IFERROR(INDEX(個資!AB:AB,MATCH($A17,個資!$A:$A,0)),"")</f>
        <v/>
      </c>
      <c r="AC17" s="209" t="str">
        <f>IFERROR(INDEX(個資!AC:AC,MATCH($A17,個資!$A:$A,0)),"")</f>
        <v/>
      </c>
      <c r="AD17" s="209" t="str">
        <f>IFERROR(INDEX(個資!AD:AD,MATCH($A17,個資!$A:$A,0)),"")</f>
        <v/>
      </c>
      <c r="AE17" s="209" t="str">
        <f>IFERROR(INDEX(個資!AE:AE,MATCH($A17,個資!$A:$A,0)),"")</f>
        <v/>
      </c>
      <c r="AF17" s="209" t="str">
        <f>IFERROR(INDEX(個資!AF:AF,MATCH($A17,個資!$A:$A,0)),"")</f>
        <v/>
      </c>
      <c r="AG17" s="209" t="str">
        <f>IFERROR(INDEX(個資!AG:AG,MATCH($A17,個資!$A:$A,0)),"")</f>
        <v/>
      </c>
      <c r="AH17" s="209" t="str">
        <f>IFERROR(INDEX(個資!AH:AH,MATCH($A17,個資!$A:$A,0)),"")</f>
        <v/>
      </c>
      <c r="AI17" s="209" t="str">
        <f>IFERROR(INDEX(個資!AI:AI,MATCH($A17,個資!$A:$A,0)),"")</f>
        <v/>
      </c>
      <c r="AJ17" s="209" t="str">
        <f>IFERROR(INDEX(個資!AJ:AJ,MATCH($A17,個資!$A:$A,0)),"")</f>
        <v/>
      </c>
    </row>
    <row r="18" spans="1:36" x14ac:dyDescent="0.4">
      <c r="A18" s="58"/>
      <c r="B18" s="101">
        <v>16</v>
      </c>
      <c r="C18" s="100" t="str">
        <f>IFERROR(INDEX(個資!C:C,MATCH($A18,個資!$A:$A,0)),"")</f>
        <v/>
      </c>
      <c r="D18" s="100" t="str">
        <f>IFERROR(INDEX(個資!D:D,MATCH($A18,個資!$A:$A,0)),"")</f>
        <v/>
      </c>
      <c r="E18" s="209" t="str">
        <f>IFERROR(INDEX(個資!E:E,MATCH($A18,個資!$A:$A,0)),"")</f>
        <v/>
      </c>
      <c r="F18" s="100" t="str">
        <f>IFERROR(INDEX(個資!F:F,MATCH($A18,個資!$A:$A,0)),"")</f>
        <v/>
      </c>
      <c r="G18" s="209" t="str">
        <f>IFERROR(INDEX(個資!G:G,MATCH($A18,個資!$A:$A,0)),"")</f>
        <v/>
      </c>
      <c r="H18" s="209" t="str">
        <f>IFERROR(INDEX(個資!H:H,MATCH($A18,個資!$A:$A,0)),"")</f>
        <v/>
      </c>
      <c r="I18" s="209" t="str">
        <f>IFERROR(INDEX(個資!I:I,MATCH($A18,個資!$A:$A,0)),"")</f>
        <v/>
      </c>
      <c r="J18" s="209" t="str">
        <f>IFERROR(INDEX(個資!J:J,MATCH($A18,個資!$A:$A,0)),"")</f>
        <v/>
      </c>
      <c r="K18" s="209" t="str">
        <f>IFERROR(INDEX(個資!K:K,MATCH($A18,個資!$A:$A,0)),"")</f>
        <v/>
      </c>
      <c r="L18" s="209" t="str">
        <f>IFERROR(INDEX(個資!L:L,MATCH($A18,個資!$A:$A,0)),"")</f>
        <v/>
      </c>
      <c r="M18" s="209" t="str">
        <f>IFERROR(INDEX(個資!M:M,MATCH($A18,個資!$A:$A,0)),"")</f>
        <v/>
      </c>
      <c r="N18" s="210" t="str">
        <f>IFERROR(INDEX(個資!N:N,MATCH($A18,個資!$A:$A,0)),"")</f>
        <v/>
      </c>
      <c r="O18" s="210" t="str">
        <f>IFERROR(INDEX(個資!O:O,MATCH($A18,個資!$A:$A,0)),"")</f>
        <v/>
      </c>
      <c r="P18" s="209" t="str">
        <f>IFERROR(INDEX(個資!P:P,MATCH($A18,個資!$A:$A,0)),"")</f>
        <v/>
      </c>
      <c r="Q18" s="209" t="str">
        <f>IFERROR(INDEX(個資!Q:Q,MATCH($A18,個資!$A:$A,0)),"")</f>
        <v/>
      </c>
      <c r="R18" s="209" t="str">
        <f>IFERROR(INDEX(個資!R:R,MATCH($A18,個資!$A:$A,0)),"")</f>
        <v/>
      </c>
      <c r="S18" s="209" t="str">
        <f>IFERROR(INDEX(個資!S:S,MATCH($A18,個資!$A:$A,0)),"")</f>
        <v/>
      </c>
      <c r="T18" s="209" t="str">
        <f>IFERROR(INDEX(個資!T:T,MATCH($A18,個資!$A:$A,0)),"")</f>
        <v/>
      </c>
      <c r="U18" s="209" t="str">
        <f>IFERROR(INDEX(個資!U:U,MATCH($A18,個資!$A:$A,0)),"")</f>
        <v/>
      </c>
      <c r="V18" s="209" t="str">
        <f>IFERROR(INDEX(個資!V:V,MATCH($A18,個資!$A:$A,0)),"")</f>
        <v/>
      </c>
      <c r="W18" s="209" t="str">
        <f>IFERROR(INDEX(個資!W:W,MATCH($A18,個資!$A:$A,0)),"")</f>
        <v/>
      </c>
      <c r="X18" s="209" t="str">
        <f>IFERROR(INDEX(個資!X:X,MATCH($A18,個資!$A:$A,0)),"")</f>
        <v/>
      </c>
      <c r="Y18" s="209" t="str">
        <f>IFERROR(INDEX(個資!Y:Y,MATCH($A18,個資!$A:$A,0)),"")</f>
        <v/>
      </c>
      <c r="Z18" s="209" t="str">
        <f>IFERROR(INDEX(個資!Z:Z,MATCH($A18,個資!$A:$A,0)),"")</f>
        <v/>
      </c>
      <c r="AA18" s="209" t="str">
        <f>IFERROR(INDEX(個資!AA:AA,MATCH($A18,個資!$A:$A,0)),"")</f>
        <v/>
      </c>
      <c r="AB18" s="209" t="str">
        <f>IFERROR(INDEX(個資!AB:AB,MATCH($A18,個資!$A:$A,0)),"")</f>
        <v/>
      </c>
      <c r="AC18" s="209" t="str">
        <f>IFERROR(INDEX(個資!AC:AC,MATCH($A18,個資!$A:$A,0)),"")</f>
        <v/>
      </c>
      <c r="AD18" s="209" t="str">
        <f>IFERROR(INDEX(個資!AD:AD,MATCH($A18,個資!$A:$A,0)),"")</f>
        <v/>
      </c>
      <c r="AE18" s="209" t="str">
        <f>IFERROR(INDEX(個資!AE:AE,MATCH($A18,個資!$A:$A,0)),"")</f>
        <v/>
      </c>
      <c r="AF18" s="209" t="str">
        <f>IFERROR(INDEX(個資!AF:AF,MATCH($A18,個資!$A:$A,0)),"")</f>
        <v/>
      </c>
      <c r="AG18" s="209" t="str">
        <f>IFERROR(INDEX(個資!AG:AG,MATCH($A18,個資!$A:$A,0)),"")</f>
        <v/>
      </c>
      <c r="AH18" s="209" t="str">
        <f>IFERROR(INDEX(個資!AH:AH,MATCH($A18,個資!$A:$A,0)),"")</f>
        <v/>
      </c>
      <c r="AI18" s="209" t="str">
        <f>IFERROR(INDEX(個資!AI:AI,MATCH($A18,個資!$A:$A,0)),"")</f>
        <v/>
      </c>
      <c r="AJ18" s="209" t="str">
        <f>IFERROR(INDEX(個資!AJ:AJ,MATCH($A18,個資!$A:$A,0)),"")</f>
        <v/>
      </c>
    </row>
    <row r="19" spans="1:36" x14ac:dyDescent="0.4">
      <c r="A19" s="58"/>
      <c r="B19" s="101">
        <v>17</v>
      </c>
      <c r="C19" s="100" t="str">
        <f>IFERROR(INDEX(個資!C:C,MATCH($A19,個資!$A:$A,0)),"")</f>
        <v/>
      </c>
      <c r="D19" s="100" t="str">
        <f>IFERROR(INDEX(個資!D:D,MATCH($A19,個資!$A:$A,0)),"")</f>
        <v/>
      </c>
      <c r="E19" s="209" t="str">
        <f>IFERROR(INDEX(個資!E:E,MATCH($A19,個資!$A:$A,0)),"")</f>
        <v/>
      </c>
      <c r="F19" s="100" t="str">
        <f>IFERROR(INDEX(個資!F:F,MATCH($A19,個資!$A:$A,0)),"")</f>
        <v/>
      </c>
      <c r="G19" s="209" t="str">
        <f>IFERROR(INDEX(個資!G:G,MATCH($A19,個資!$A:$A,0)),"")</f>
        <v/>
      </c>
      <c r="H19" s="209" t="str">
        <f>IFERROR(INDEX(個資!H:H,MATCH($A19,個資!$A:$A,0)),"")</f>
        <v/>
      </c>
      <c r="I19" s="209" t="str">
        <f>IFERROR(INDEX(個資!I:I,MATCH($A19,個資!$A:$A,0)),"")</f>
        <v/>
      </c>
      <c r="J19" s="209" t="str">
        <f>IFERROR(INDEX(個資!J:J,MATCH($A19,個資!$A:$A,0)),"")</f>
        <v/>
      </c>
      <c r="K19" s="209" t="str">
        <f>IFERROR(INDEX(個資!K:K,MATCH($A19,個資!$A:$A,0)),"")</f>
        <v/>
      </c>
      <c r="L19" s="209" t="str">
        <f>IFERROR(INDEX(個資!L:L,MATCH($A19,個資!$A:$A,0)),"")</f>
        <v/>
      </c>
      <c r="M19" s="209" t="str">
        <f>IFERROR(INDEX(個資!M:M,MATCH($A19,個資!$A:$A,0)),"")</f>
        <v/>
      </c>
      <c r="N19" s="210" t="str">
        <f>IFERROR(INDEX(個資!N:N,MATCH($A19,個資!$A:$A,0)),"")</f>
        <v/>
      </c>
      <c r="O19" s="210" t="str">
        <f>IFERROR(INDEX(個資!O:O,MATCH($A19,個資!$A:$A,0)),"")</f>
        <v/>
      </c>
      <c r="P19" s="209" t="str">
        <f>IFERROR(INDEX(個資!P:P,MATCH($A19,個資!$A:$A,0)),"")</f>
        <v/>
      </c>
      <c r="Q19" s="209" t="str">
        <f>IFERROR(INDEX(個資!Q:Q,MATCH($A19,個資!$A:$A,0)),"")</f>
        <v/>
      </c>
      <c r="R19" s="209" t="str">
        <f>IFERROR(INDEX(個資!R:R,MATCH($A19,個資!$A:$A,0)),"")</f>
        <v/>
      </c>
      <c r="S19" s="209" t="str">
        <f>IFERROR(INDEX(個資!S:S,MATCH($A19,個資!$A:$A,0)),"")</f>
        <v/>
      </c>
      <c r="T19" s="209" t="str">
        <f>IFERROR(INDEX(個資!T:T,MATCH($A19,個資!$A:$A,0)),"")</f>
        <v/>
      </c>
      <c r="U19" s="209" t="str">
        <f>IFERROR(INDEX(個資!U:U,MATCH($A19,個資!$A:$A,0)),"")</f>
        <v/>
      </c>
      <c r="V19" s="209" t="str">
        <f>IFERROR(INDEX(個資!V:V,MATCH($A19,個資!$A:$A,0)),"")</f>
        <v/>
      </c>
      <c r="W19" s="209" t="str">
        <f>IFERROR(INDEX(個資!W:W,MATCH($A19,個資!$A:$A,0)),"")</f>
        <v/>
      </c>
      <c r="X19" s="209" t="str">
        <f>IFERROR(INDEX(個資!X:X,MATCH($A19,個資!$A:$A,0)),"")</f>
        <v/>
      </c>
      <c r="Y19" s="209" t="str">
        <f>IFERROR(INDEX(個資!Y:Y,MATCH($A19,個資!$A:$A,0)),"")</f>
        <v/>
      </c>
      <c r="Z19" s="209" t="str">
        <f>IFERROR(INDEX(個資!Z:Z,MATCH($A19,個資!$A:$A,0)),"")</f>
        <v/>
      </c>
      <c r="AA19" s="209" t="str">
        <f>IFERROR(INDEX(個資!AA:AA,MATCH($A19,個資!$A:$A,0)),"")</f>
        <v/>
      </c>
      <c r="AB19" s="209" t="str">
        <f>IFERROR(INDEX(個資!AB:AB,MATCH($A19,個資!$A:$A,0)),"")</f>
        <v/>
      </c>
      <c r="AC19" s="209" t="str">
        <f>IFERROR(INDEX(個資!AC:AC,MATCH($A19,個資!$A:$A,0)),"")</f>
        <v/>
      </c>
      <c r="AD19" s="209" t="str">
        <f>IFERROR(INDEX(個資!AD:AD,MATCH($A19,個資!$A:$A,0)),"")</f>
        <v/>
      </c>
      <c r="AE19" s="209" t="str">
        <f>IFERROR(INDEX(個資!AE:AE,MATCH($A19,個資!$A:$A,0)),"")</f>
        <v/>
      </c>
      <c r="AF19" s="209" t="str">
        <f>IFERROR(INDEX(個資!AF:AF,MATCH($A19,個資!$A:$A,0)),"")</f>
        <v/>
      </c>
      <c r="AG19" s="209" t="str">
        <f>IFERROR(INDEX(個資!AG:AG,MATCH($A19,個資!$A:$A,0)),"")</f>
        <v/>
      </c>
      <c r="AH19" s="209" t="str">
        <f>IFERROR(INDEX(個資!AH:AH,MATCH($A19,個資!$A:$A,0)),"")</f>
        <v/>
      </c>
      <c r="AI19" s="209" t="str">
        <f>IFERROR(INDEX(個資!AI:AI,MATCH($A19,個資!$A:$A,0)),"")</f>
        <v/>
      </c>
      <c r="AJ19" s="209" t="str">
        <f>IFERROR(INDEX(個資!AJ:AJ,MATCH($A19,個資!$A:$A,0)),"")</f>
        <v/>
      </c>
    </row>
    <row r="20" spans="1:36" x14ac:dyDescent="0.4">
      <c r="A20" s="58"/>
      <c r="B20" s="101">
        <v>18</v>
      </c>
      <c r="C20" s="100" t="str">
        <f>IFERROR(INDEX(個資!C:C,MATCH($A20,個資!$A:$A,0)),"")</f>
        <v/>
      </c>
      <c r="D20" s="100" t="str">
        <f>IFERROR(INDEX(個資!D:D,MATCH($A20,個資!$A:$A,0)),"")</f>
        <v/>
      </c>
      <c r="E20" s="209" t="str">
        <f>IFERROR(INDEX(個資!E:E,MATCH($A20,個資!$A:$A,0)),"")</f>
        <v/>
      </c>
      <c r="F20" s="100" t="str">
        <f>IFERROR(INDEX(個資!F:F,MATCH($A20,個資!$A:$A,0)),"")</f>
        <v/>
      </c>
      <c r="G20" s="209" t="str">
        <f>IFERROR(INDEX(個資!G:G,MATCH($A20,個資!$A:$A,0)),"")</f>
        <v/>
      </c>
      <c r="H20" s="209" t="str">
        <f>IFERROR(INDEX(個資!H:H,MATCH($A20,個資!$A:$A,0)),"")</f>
        <v/>
      </c>
      <c r="I20" s="209" t="str">
        <f>IFERROR(INDEX(個資!I:I,MATCH($A20,個資!$A:$A,0)),"")</f>
        <v/>
      </c>
      <c r="J20" s="209" t="str">
        <f>IFERROR(INDEX(個資!J:J,MATCH($A20,個資!$A:$A,0)),"")</f>
        <v/>
      </c>
      <c r="K20" s="209" t="str">
        <f>IFERROR(INDEX(個資!K:K,MATCH($A20,個資!$A:$A,0)),"")</f>
        <v/>
      </c>
      <c r="L20" s="209" t="str">
        <f>IFERROR(INDEX(個資!L:L,MATCH($A20,個資!$A:$A,0)),"")</f>
        <v/>
      </c>
      <c r="M20" s="209" t="str">
        <f>IFERROR(INDEX(個資!M:M,MATCH($A20,個資!$A:$A,0)),"")</f>
        <v/>
      </c>
      <c r="N20" s="210" t="str">
        <f>IFERROR(INDEX(個資!N:N,MATCH($A20,個資!$A:$A,0)),"")</f>
        <v/>
      </c>
      <c r="O20" s="210" t="str">
        <f>IFERROR(INDEX(個資!O:O,MATCH($A20,個資!$A:$A,0)),"")</f>
        <v/>
      </c>
      <c r="P20" s="209" t="str">
        <f>IFERROR(INDEX(個資!P:P,MATCH($A20,個資!$A:$A,0)),"")</f>
        <v/>
      </c>
      <c r="Q20" s="209" t="str">
        <f>IFERROR(INDEX(個資!Q:Q,MATCH($A20,個資!$A:$A,0)),"")</f>
        <v/>
      </c>
      <c r="R20" s="209" t="str">
        <f>IFERROR(INDEX(個資!R:R,MATCH($A20,個資!$A:$A,0)),"")</f>
        <v/>
      </c>
      <c r="S20" s="209" t="str">
        <f>IFERROR(INDEX(個資!S:S,MATCH($A20,個資!$A:$A,0)),"")</f>
        <v/>
      </c>
      <c r="T20" s="209" t="str">
        <f>IFERROR(INDEX(個資!T:T,MATCH($A20,個資!$A:$A,0)),"")</f>
        <v/>
      </c>
      <c r="U20" s="209" t="str">
        <f>IFERROR(INDEX(個資!U:U,MATCH($A20,個資!$A:$A,0)),"")</f>
        <v/>
      </c>
      <c r="V20" s="209" t="str">
        <f>IFERROR(INDEX(個資!V:V,MATCH($A20,個資!$A:$A,0)),"")</f>
        <v/>
      </c>
      <c r="W20" s="209" t="str">
        <f>IFERROR(INDEX(個資!W:W,MATCH($A20,個資!$A:$A,0)),"")</f>
        <v/>
      </c>
      <c r="X20" s="209" t="str">
        <f>IFERROR(INDEX(個資!X:X,MATCH($A20,個資!$A:$A,0)),"")</f>
        <v/>
      </c>
      <c r="Y20" s="209" t="str">
        <f>IFERROR(INDEX(個資!Y:Y,MATCH($A20,個資!$A:$A,0)),"")</f>
        <v/>
      </c>
      <c r="Z20" s="209" t="str">
        <f>IFERROR(INDEX(個資!Z:Z,MATCH($A20,個資!$A:$A,0)),"")</f>
        <v/>
      </c>
      <c r="AA20" s="209" t="str">
        <f>IFERROR(INDEX(個資!AA:AA,MATCH($A20,個資!$A:$A,0)),"")</f>
        <v/>
      </c>
      <c r="AB20" s="209" t="str">
        <f>IFERROR(INDEX(個資!AB:AB,MATCH($A20,個資!$A:$A,0)),"")</f>
        <v/>
      </c>
      <c r="AC20" s="209" t="str">
        <f>IFERROR(INDEX(個資!AC:AC,MATCH($A20,個資!$A:$A,0)),"")</f>
        <v/>
      </c>
      <c r="AD20" s="209" t="str">
        <f>IFERROR(INDEX(個資!AD:AD,MATCH($A20,個資!$A:$A,0)),"")</f>
        <v/>
      </c>
      <c r="AE20" s="209" t="str">
        <f>IFERROR(INDEX(個資!AE:AE,MATCH($A20,個資!$A:$A,0)),"")</f>
        <v/>
      </c>
      <c r="AF20" s="209" t="str">
        <f>IFERROR(INDEX(個資!AF:AF,MATCH($A20,個資!$A:$A,0)),"")</f>
        <v/>
      </c>
      <c r="AG20" s="209" t="str">
        <f>IFERROR(INDEX(個資!AG:AG,MATCH($A20,個資!$A:$A,0)),"")</f>
        <v/>
      </c>
      <c r="AH20" s="209" t="str">
        <f>IFERROR(INDEX(個資!AH:AH,MATCH($A20,個資!$A:$A,0)),"")</f>
        <v/>
      </c>
      <c r="AI20" s="209" t="str">
        <f>IFERROR(INDEX(個資!AI:AI,MATCH($A20,個資!$A:$A,0)),"")</f>
        <v/>
      </c>
      <c r="AJ20" s="209" t="str">
        <f>IFERROR(INDEX(個資!AJ:AJ,MATCH($A20,個資!$A:$A,0)),"")</f>
        <v/>
      </c>
    </row>
    <row r="21" spans="1:36" x14ac:dyDescent="0.4">
      <c r="A21" s="58"/>
      <c r="B21" s="101">
        <v>19</v>
      </c>
      <c r="C21" s="100" t="str">
        <f>IFERROR(INDEX(個資!C:C,MATCH($A21,個資!$A:$A,0)),"")</f>
        <v/>
      </c>
      <c r="D21" s="100" t="str">
        <f>IFERROR(INDEX(個資!D:D,MATCH($A21,個資!$A:$A,0)),"")</f>
        <v/>
      </c>
      <c r="E21" s="209" t="str">
        <f>IFERROR(INDEX(個資!E:E,MATCH($A21,個資!$A:$A,0)),"")</f>
        <v/>
      </c>
      <c r="F21" s="100" t="str">
        <f>IFERROR(INDEX(個資!F:F,MATCH($A21,個資!$A:$A,0)),"")</f>
        <v/>
      </c>
      <c r="G21" s="209" t="str">
        <f>IFERROR(INDEX(個資!G:G,MATCH($A21,個資!$A:$A,0)),"")</f>
        <v/>
      </c>
      <c r="H21" s="209" t="str">
        <f>IFERROR(INDEX(個資!H:H,MATCH($A21,個資!$A:$A,0)),"")</f>
        <v/>
      </c>
      <c r="I21" s="209" t="str">
        <f>IFERROR(INDEX(個資!I:I,MATCH($A21,個資!$A:$A,0)),"")</f>
        <v/>
      </c>
      <c r="J21" s="209" t="str">
        <f>IFERROR(INDEX(個資!J:J,MATCH($A21,個資!$A:$A,0)),"")</f>
        <v/>
      </c>
      <c r="K21" s="209" t="str">
        <f>IFERROR(INDEX(個資!K:K,MATCH($A21,個資!$A:$A,0)),"")</f>
        <v/>
      </c>
      <c r="L21" s="209" t="str">
        <f>IFERROR(INDEX(個資!L:L,MATCH($A21,個資!$A:$A,0)),"")</f>
        <v/>
      </c>
      <c r="M21" s="209" t="str">
        <f>IFERROR(INDEX(個資!M:M,MATCH($A21,個資!$A:$A,0)),"")</f>
        <v/>
      </c>
      <c r="N21" s="210" t="str">
        <f>IFERROR(INDEX(個資!N:N,MATCH($A21,個資!$A:$A,0)),"")</f>
        <v/>
      </c>
      <c r="O21" s="210" t="str">
        <f>IFERROR(INDEX(個資!O:O,MATCH($A21,個資!$A:$A,0)),"")</f>
        <v/>
      </c>
      <c r="P21" s="209" t="str">
        <f>IFERROR(INDEX(個資!P:P,MATCH($A21,個資!$A:$A,0)),"")</f>
        <v/>
      </c>
      <c r="Q21" s="209" t="str">
        <f>IFERROR(INDEX(個資!Q:Q,MATCH($A21,個資!$A:$A,0)),"")</f>
        <v/>
      </c>
      <c r="R21" s="209" t="str">
        <f>IFERROR(INDEX(個資!R:R,MATCH($A21,個資!$A:$A,0)),"")</f>
        <v/>
      </c>
      <c r="S21" s="209" t="str">
        <f>IFERROR(INDEX(個資!S:S,MATCH($A21,個資!$A:$A,0)),"")</f>
        <v/>
      </c>
      <c r="T21" s="209" t="str">
        <f>IFERROR(INDEX(個資!T:T,MATCH($A21,個資!$A:$A,0)),"")</f>
        <v/>
      </c>
      <c r="U21" s="209" t="str">
        <f>IFERROR(INDEX(個資!U:U,MATCH($A21,個資!$A:$A,0)),"")</f>
        <v/>
      </c>
      <c r="V21" s="209" t="str">
        <f>IFERROR(INDEX(個資!V:V,MATCH($A21,個資!$A:$A,0)),"")</f>
        <v/>
      </c>
      <c r="W21" s="209" t="str">
        <f>IFERROR(INDEX(個資!W:W,MATCH($A21,個資!$A:$A,0)),"")</f>
        <v/>
      </c>
      <c r="X21" s="209" t="str">
        <f>IFERROR(INDEX(個資!X:X,MATCH($A21,個資!$A:$A,0)),"")</f>
        <v/>
      </c>
      <c r="Y21" s="209" t="str">
        <f>IFERROR(INDEX(個資!Y:Y,MATCH($A21,個資!$A:$A,0)),"")</f>
        <v/>
      </c>
      <c r="Z21" s="209" t="str">
        <f>IFERROR(INDEX(個資!Z:Z,MATCH($A21,個資!$A:$A,0)),"")</f>
        <v/>
      </c>
      <c r="AA21" s="209" t="str">
        <f>IFERROR(INDEX(個資!AA:AA,MATCH($A21,個資!$A:$A,0)),"")</f>
        <v/>
      </c>
      <c r="AB21" s="209" t="str">
        <f>IFERROR(INDEX(個資!AB:AB,MATCH($A21,個資!$A:$A,0)),"")</f>
        <v/>
      </c>
      <c r="AC21" s="209" t="str">
        <f>IFERROR(INDEX(個資!AC:AC,MATCH($A21,個資!$A:$A,0)),"")</f>
        <v/>
      </c>
      <c r="AD21" s="209" t="str">
        <f>IFERROR(INDEX(個資!AD:AD,MATCH($A21,個資!$A:$A,0)),"")</f>
        <v/>
      </c>
      <c r="AE21" s="209" t="str">
        <f>IFERROR(INDEX(個資!AE:AE,MATCH($A21,個資!$A:$A,0)),"")</f>
        <v/>
      </c>
      <c r="AF21" s="209" t="str">
        <f>IFERROR(INDEX(個資!AF:AF,MATCH($A21,個資!$A:$A,0)),"")</f>
        <v/>
      </c>
      <c r="AG21" s="209" t="str">
        <f>IFERROR(INDEX(個資!AG:AG,MATCH($A21,個資!$A:$A,0)),"")</f>
        <v/>
      </c>
      <c r="AH21" s="209" t="str">
        <f>IFERROR(INDEX(個資!AH:AH,MATCH($A21,個資!$A:$A,0)),"")</f>
        <v/>
      </c>
      <c r="AI21" s="209" t="str">
        <f>IFERROR(INDEX(個資!AI:AI,MATCH($A21,個資!$A:$A,0)),"")</f>
        <v/>
      </c>
      <c r="AJ21" s="209" t="str">
        <f>IFERROR(INDEX(個資!AJ:AJ,MATCH($A21,個資!$A:$A,0)),"")</f>
        <v/>
      </c>
    </row>
    <row r="22" spans="1:36" x14ac:dyDescent="0.4">
      <c r="A22" s="58"/>
      <c r="B22" s="101">
        <v>20</v>
      </c>
      <c r="C22" s="100" t="str">
        <f>IFERROR(INDEX(個資!C:C,MATCH($A22,個資!$A:$A,0)),"")</f>
        <v/>
      </c>
      <c r="D22" s="100" t="str">
        <f>IFERROR(INDEX(個資!D:D,MATCH($A22,個資!$A:$A,0)),"")</f>
        <v/>
      </c>
      <c r="E22" s="209" t="str">
        <f>IFERROR(INDEX(個資!E:E,MATCH($A22,個資!$A:$A,0)),"")</f>
        <v/>
      </c>
      <c r="F22" s="100" t="str">
        <f>IFERROR(INDEX(個資!F:F,MATCH($A22,個資!$A:$A,0)),"")</f>
        <v/>
      </c>
      <c r="G22" s="209" t="str">
        <f>IFERROR(INDEX(個資!G:G,MATCH($A22,個資!$A:$A,0)),"")</f>
        <v/>
      </c>
      <c r="H22" s="209" t="str">
        <f>IFERROR(INDEX(個資!H:H,MATCH($A22,個資!$A:$A,0)),"")</f>
        <v/>
      </c>
      <c r="I22" s="209" t="str">
        <f>IFERROR(INDEX(個資!I:I,MATCH($A22,個資!$A:$A,0)),"")</f>
        <v/>
      </c>
      <c r="J22" s="209" t="str">
        <f>IFERROR(INDEX(個資!J:J,MATCH($A22,個資!$A:$A,0)),"")</f>
        <v/>
      </c>
      <c r="K22" s="209" t="str">
        <f>IFERROR(INDEX(個資!K:K,MATCH($A22,個資!$A:$A,0)),"")</f>
        <v/>
      </c>
      <c r="L22" s="209" t="str">
        <f>IFERROR(INDEX(個資!L:L,MATCH($A22,個資!$A:$A,0)),"")</f>
        <v/>
      </c>
      <c r="M22" s="209" t="str">
        <f>IFERROR(INDEX(個資!M:M,MATCH($A22,個資!$A:$A,0)),"")</f>
        <v/>
      </c>
      <c r="N22" s="210" t="str">
        <f>IFERROR(INDEX(個資!N:N,MATCH($A22,個資!$A:$A,0)),"")</f>
        <v/>
      </c>
      <c r="O22" s="210" t="str">
        <f>IFERROR(INDEX(個資!O:O,MATCH($A22,個資!$A:$A,0)),"")</f>
        <v/>
      </c>
      <c r="P22" s="209" t="str">
        <f>IFERROR(INDEX(個資!P:P,MATCH($A22,個資!$A:$A,0)),"")</f>
        <v/>
      </c>
      <c r="Q22" s="209" t="str">
        <f>IFERROR(INDEX(個資!Q:Q,MATCH($A22,個資!$A:$A,0)),"")</f>
        <v/>
      </c>
      <c r="R22" s="209" t="str">
        <f>IFERROR(INDEX(個資!R:R,MATCH($A22,個資!$A:$A,0)),"")</f>
        <v/>
      </c>
      <c r="S22" s="209" t="str">
        <f>IFERROR(INDEX(個資!S:S,MATCH($A22,個資!$A:$A,0)),"")</f>
        <v/>
      </c>
      <c r="T22" s="209" t="str">
        <f>IFERROR(INDEX(個資!T:T,MATCH($A22,個資!$A:$A,0)),"")</f>
        <v/>
      </c>
      <c r="U22" s="209" t="str">
        <f>IFERROR(INDEX(個資!U:U,MATCH($A22,個資!$A:$A,0)),"")</f>
        <v/>
      </c>
      <c r="V22" s="209" t="str">
        <f>IFERROR(INDEX(個資!V:V,MATCH($A22,個資!$A:$A,0)),"")</f>
        <v/>
      </c>
      <c r="W22" s="209" t="str">
        <f>IFERROR(INDEX(個資!W:W,MATCH($A22,個資!$A:$A,0)),"")</f>
        <v/>
      </c>
      <c r="X22" s="209" t="str">
        <f>IFERROR(INDEX(個資!X:X,MATCH($A22,個資!$A:$A,0)),"")</f>
        <v/>
      </c>
      <c r="Y22" s="209" t="str">
        <f>IFERROR(INDEX(個資!Y:Y,MATCH($A22,個資!$A:$A,0)),"")</f>
        <v/>
      </c>
      <c r="Z22" s="209" t="str">
        <f>IFERROR(INDEX(個資!Z:Z,MATCH($A22,個資!$A:$A,0)),"")</f>
        <v/>
      </c>
      <c r="AA22" s="209" t="str">
        <f>IFERROR(INDEX(個資!AA:AA,MATCH($A22,個資!$A:$A,0)),"")</f>
        <v/>
      </c>
      <c r="AB22" s="209" t="str">
        <f>IFERROR(INDEX(個資!AB:AB,MATCH($A22,個資!$A:$A,0)),"")</f>
        <v/>
      </c>
      <c r="AC22" s="209" t="str">
        <f>IFERROR(INDEX(個資!AC:AC,MATCH($A22,個資!$A:$A,0)),"")</f>
        <v/>
      </c>
      <c r="AD22" s="209" t="str">
        <f>IFERROR(INDEX(個資!AD:AD,MATCH($A22,個資!$A:$A,0)),"")</f>
        <v/>
      </c>
      <c r="AE22" s="209" t="str">
        <f>IFERROR(INDEX(個資!AE:AE,MATCH($A22,個資!$A:$A,0)),"")</f>
        <v/>
      </c>
      <c r="AF22" s="209" t="str">
        <f>IFERROR(INDEX(個資!AF:AF,MATCH($A22,個資!$A:$A,0)),"")</f>
        <v/>
      </c>
      <c r="AG22" s="209" t="str">
        <f>IFERROR(INDEX(個資!AG:AG,MATCH($A22,個資!$A:$A,0)),"")</f>
        <v/>
      </c>
      <c r="AH22" s="209" t="str">
        <f>IFERROR(INDEX(個資!AH:AH,MATCH($A22,個資!$A:$A,0)),"")</f>
        <v/>
      </c>
      <c r="AI22" s="209" t="str">
        <f>IFERROR(INDEX(個資!AI:AI,MATCH($A22,個資!$A:$A,0)),"")</f>
        <v/>
      </c>
      <c r="AJ22" s="209" t="str">
        <f>IFERROR(INDEX(個資!AJ:AJ,MATCH($A22,個資!$A:$A,0)),"")</f>
        <v/>
      </c>
    </row>
    <row r="23" spans="1:36" x14ac:dyDescent="0.4">
      <c r="A23" s="58"/>
      <c r="B23" s="101">
        <v>21</v>
      </c>
      <c r="C23" s="100" t="str">
        <f>IFERROR(INDEX(個資!C:C,MATCH($A23,個資!$A:$A,0)),"")</f>
        <v/>
      </c>
      <c r="D23" s="100" t="str">
        <f>IFERROR(INDEX(個資!D:D,MATCH($A23,個資!$A:$A,0)),"")</f>
        <v/>
      </c>
      <c r="E23" s="209" t="str">
        <f>IFERROR(INDEX(個資!E:E,MATCH($A23,個資!$A:$A,0)),"")</f>
        <v/>
      </c>
      <c r="F23" s="100" t="str">
        <f>IFERROR(INDEX(個資!F:F,MATCH($A23,個資!$A:$A,0)),"")</f>
        <v/>
      </c>
      <c r="G23" s="209" t="str">
        <f>IFERROR(INDEX(個資!G:G,MATCH($A23,個資!$A:$A,0)),"")</f>
        <v/>
      </c>
      <c r="H23" s="209" t="str">
        <f>IFERROR(INDEX(個資!H:H,MATCH($A23,個資!$A:$A,0)),"")</f>
        <v/>
      </c>
      <c r="I23" s="209" t="str">
        <f>IFERROR(INDEX(個資!I:I,MATCH($A23,個資!$A:$A,0)),"")</f>
        <v/>
      </c>
      <c r="J23" s="209" t="str">
        <f>IFERROR(INDEX(個資!J:J,MATCH($A23,個資!$A:$A,0)),"")</f>
        <v/>
      </c>
      <c r="K23" s="209" t="str">
        <f>IFERROR(INDEX(個資!K:K,MATCH($A23,個資!$A:$A,0)),"")</f>
        <v/>
      </c>
      <c r="L23" s="209" t="str">
        <f>IFERROR(INDEX(個資!L:L,MATCH($A23,個資!$A:$A,0)),"")</f>
        <v/>
      </c>
      <c r="M23" s="209" t="str">
        <f>IFERROR(INDEX(個資!M:M,MATCH($A23,個資!$A:$A,0)),"")</f>
        <v/>
      </c>
      <c r="N23" s="210" t="str">
        <f>IFERROR(INDEX(個資!N:N,MATCH($A23,個資!$A:$A,0)),"")</f>
        <v/>
      </c>
      <c r="O23" s="210" t="str">
        <f>IFERROR(INDEX(個資!O:O,MATCH($A23,個資!$A:$A,0)),"")</f>
        <v/>
      </c>
      <c r="P23" s="209" t="str">
        <f>IFERROR(INDEX(個資!P:P,MATCH($A23,個資!$A:$A,0)),"")</f>
        <v/>
      </c>
      <c r="Q23" s="209" t="str">
        <f>IFERROR(INDEX(個資!Q:Q,MATCH($A23,個資!$A:$A,0)),"")</f>
        <v/>
      </c>
      <c r="R23" s="209" t="str">
        <f>IFERROR(INDEX(個資!R:R,MATCH($A23,個資!$A:$A,0)),"")</f>
        <v/>
      </c>
      <c r="S23" s="209" t="str">
        <f>IFERROR(INDEX(個資!S:S,MATCH($A23,個資!$A:$A,0)),"")</f>
        <v/>
      </c>
      <c r="T23" s="209" t="str">
        <f>IFERROR(INDEX(個資!T:T,MATCH($A23,個資!$A:$A,0)),"")</f>
        <v/>
      </c>
      <c r="U23" s="209" t="str">
        <f>IFERROR(INDEX(個資!U:U,MATCH($A23,個資!$A:$A,0)),"")</f>
        <v/>
      </c>
      <c r="V23" s="209" t="str">
        <f>IFERROR(INDEX(個資!V:V,MATCH($A23,個資!$A:$A,0)),"")</f>
        <v/>
      </c>
      <c r="W23" s="209" t="str">
        <f>IFERROR(INDEX(個資!W:W,MATCH($A23,個資!$A:$A,0)),"")</f>
        <v/>
      </c>
      <c r="X23" s="209" t="str">
        <f>IFERROR(INDEX(個資!X:X,MATCH($A23,個資!$A:$A,0)),"")</f>
        <v/>
      </c>
      <c r="Y23" s="209" t="str">
        <f>IFERROR(INDEX(個資!Y:Y,MATCH($A23,個資!$A:$A,0)),"")</f>
        <v/>
      </c>
      <c r="Z23" s="209" t="str">
        <f>IFERROR(INDEX(個資!Z:Z,MATCH($A23,個資!$A:$A,0)),"")</f>
        <v/>
      </c>
      <c r="AA23" s="209" t="str">
        <f>IFERROR(INDEX(個資!AA:AA,MATCH($A23,個資!$A:$A,0)),"")</f>
        <v/>
      </c>
      <c r="AB23" s="209" t="str">
        <f>IFERROR(INDEX(個資!AB:AB,MATCH($A23,個資!$A:$A,0)),"")</f>
        <v/>
      </c>
      <c r="AC23" s="209" t="str">
        <f>IFERROR(INDEX(個資!AC:AC,MATCH($A23,個資!$A:$A,0)),"")</f>
        <v/>
      </c>
      <c r="AD23" s="209" t="str">
        <f>IFERROR(INDEX(個資!AD:AD,MATCH($A23,個資!$A:$A,0)),"")</f>
        <v/>
      </c>
      <c r="AE23" s="209" t="str">
        <f>IFERROR(INDEX(個資!AE:AE,MATCH($A23,個資!$A:$A,0)),"")</f>
        <v/>
      </c>
      <c r="AF23" s="209" t="str">
        <f>IFERROR(INDEX(個資!AF:AF,MATCH($A23,個資!$A:$A,0)),"")</f>
        <v/>
      </c>
      <c r="AG23" s="209" t="str">
        <f>IFERROR(INDEX(個資!AG:AG,MATCH($A23,個資!$A:$A,0)),"")</f>
        <v/>
      </c>
      <c r="AH23" s="209" t="str">
        <f>IFERROR(INDEX(個資!AH:AH,MATCH($A23,個資!$A:$A,0)),"")</f>
        <v/>
      </c>
      <c r="AI23" s="209" t="str">
        <f>IFERROR(INDEX(個資!AI:AI,MATCH($A23,個資!$A:$A,0)),"")</f>
        <v/>
      </c>
      <c r="AJ23" s="209" t="str">
        <f>IFERROR(INDEX(個資!AJ:AJ,MATCH($A23,個資!$A:$A,0)),"")</f>
        <v/>
      </c>
    </row>
    <row r="24" spans="1:36" x14ac:dyDescent="0.4">
      <c r="A24" s="58"/>
      <c r="B24" s="101">
        <v>22</v>
      </c>
      <c r="C24" s="100" t="str">
        <f>IFERROR(INDEX(個資!C:C,MATCH($A24,個資!$A:$A,0)),"")</f>
        <v/>
      </c>
      <c r="D24" s="100" t="str">
        <f>IFERROR(INDEX(個資!D:D,MATCH($A24,個資!$A:$A,0)),"")</f>
        <v/>
      </c>
      <c r="E24" s="209" t="str">
        <f>IFERROR(INDEX(個資!E:E,MATCH($A24,個資!$A:$A,0)),"")</f>
        <v/>
      </c>
      <c r="F24" s="100" t="str">
        <f>IFERROR(INDEX(個資!F:F,MATCH($A24,個資!$A:$A,0)),"")</f>
        <v/>
      </c>
      <c r="G24" s="209" t="str">
        <f>IFERROR(INDEX(個資!G:G,MATCH($A24,個資!$A:$A,0)),"")</f>
        <v/>
      </c>
      <c r="H24" s="209" t="str">
        <f>IFERROR(INDEX(個資!H:H,MATCH($A24,個資!$A:$A,0)),"")</f>
        <v/>
      </c>
      <c r="I24" s="209" t="str">
        <f>IFERROR(INDEX(個資!I:I,MATCH($A24,個資!$A:$A,0)),"")</f>
        <v/>
      </c>
      <c r="J24" s="209" t="str">
        <f>IFERROR(INDEX(個資!J:J,MATCH($A24,個資!$A:$A,0)),"")</f>
        <v/>
      </c>
      <c r="K24" s="209" t="str">
        <f>IFERROR(INDEX(個資!K:K,MATCH($A24,個資!$A:$A,0)),"")</f>
        <v/>
      </c>
      <c r="L24" s="209" t="str">
        <f>IFERROR(INDEX(個資!L:L,MATCH($A24,個資!$A:$A,0)),"")</f>
        <v/>
      </c>
      <c r="M24" s="209" t="str">
        <f>IFERROR(INDEX(個資!M:M,MATCH($A24,個資!$A:$A,0)),"")</f>
        <v/>
      </c>
      <c r="N24" s="210" t="str">
        <f>IFERROR(INDEX(個資!N:N,MATCH($A24,個資!$A:$A,0)),"")</f>
        <v/>
      </c>
      <c r="O24" s="210" t="str">
        <f>IFERROR(INDEX(個資!O:O,MATCH($A24,個資!$A:$A,0)),"")</f>
        <v/>
      </c>
      <c r="P24" s="209" t="str">
        <f>IFERROR(INDEX(個資!P:P,MATCH($A24,個資!$A:$A,0)),"")</f>
        <v/>
      </c>
      <c r="Q24" s="209" t="str">
        <f>IFERROR(INDEX(個資!Q:Q,MATCH($A24,個資!$A:$A,0)),"")</f>
        <v/>
      </c>
      <c r="R24" s="209" t="str">
        <f>IFERROR(INDEX(個資!R:R,MATCH($A24,個資!$A:$A,0)),"")</f>
        <v/>
      </c>
      <c r="S24" s="209" t="str">
        <f>IFERROR(INDEX(個資!S:S,MATCH($A24,個資!$A:$A,0)),"")</f>
        <v/>
      </c>
      <c r="T24" s="209" t="str">
        <f>IFERROR(INDEX(個資!T:T,MATCH($A24,個資!$A:$A,0)),"")</f>
        <v/>
      </c>
      <c r="U24" s="209" t="str">
        <f>IFERROR(INDEX(個資!U:U,MATCH($A24,個資!$A:$A,0)),"")</f>
        <v/>
      </c>
      <c r="V24" s="209" t="str">
        <f>IFERROR(INDEX(個資!V:V,MATCH($A24,個資!$A:$A,0)),"")</f>
        <v/>
      </c>
      <c r="W24" s="209" t="str">
        <f>IFERROR(INDEX(個資!W:W,MATCH($A24,個資!$A:$A,0)),"")</f>
        <v/>
      </c>
      <c r="X24" s="209" t="str">
        <f>IFERROR(INDEX(個資!X:X,MATCH($A24,個資!$A:$A,0)),"")</f>
        <v/>
      </c>
      <c r="Y24" s="209" t="str">
        <f>IFERROR(INDEX(個資!Y:Y,MATCH($A24,個資!$A:$A,0)),"")</f>
        <v/>
      </c>
      <c r="Z24" s="209" t="str">
        <f>IFERROR(INDEX(個資!Z:Z,MATCH($A24,個資!$A:$A,0)),"")</f>
        <v/>
      </c>
      <c r="AA24" s="209" t="str">
        <f>IFERROR(INDEX(個資!AA:AA,MATCH($A24,個資!$A:$A,0)),"")</f>
        <v/>
      </c>
      <c r="AB24" s="209" t="str">
        <f>IFERROR(INDEX(個資!AB:AB,MATCH($A24,個資!$A:$A,0)),"")</f>
        <v/>
      </c>
      <c r="AC24" s="209" t="str">
        <f>IFERROR(INDEX(個資!AC:AC,MATCH($A24,個資!$A:$A,0)),"")</f>
        <v/>
      </c>
      <c r="AD24" s="209" t="str">
        <f>IFERROR(INDEX(個資!AD:AD,MATCH($A24,個資!$A:$A,0)),"")</f>
        <v/>
      </c>
      <c r="AE24" s="209" t="str">
        <f>IFERROR(INDEX(個資!AE:AE,MATCH($A24,個資!$A:$A,0)),"")</f>
        <v/>
      </c>
      <c r="AF24" s="209" t="str">
        <f>IFERROR(INDEX(個資!AF:AF,MATCH($A24,個資!$A:$A,0)),"")</f>
        <v/>
      </c>
      <c r="AG24" s="209" t="str">
        <f>IFERROR(INDEX(個資!AG:AG,MATCH($A24,個資!$A:$A,0)),"")</f>
        <v/>
      </c>
      <c r="AH24" s="209" t="str">
        <f>IFERROR(INDEX(個資!AH:AH,MATCH($A24,個資!$A:$A,0)),"")</f>
        <v/>
      </c>
      <c r="AI24" s="209" t="str">
        <f>IFERROR(INDEX(個資!AI:AI,MATCH($A24,個資!$A:$A,0)),"")</f>
        <v/>
      </c>
      <c r="AJ24" s="209" t="str">
        <f>IFERROR(INDEX(個資!AJ:AJ,MATCH($A24,個資!$A:$A,0)),"")</f>
        <v/>
      </c>
    </row>
    <row r="25" spans="1:36" x14ac:dyDescent="0.4">
      <c r="A25" s="58"/>
      <c r="B25" s="101">
        <v>23</v>
      </c>
      <c r="C25" s="100" t="str">
        <f>IFERROR(INDEX(個資!C:C,MATCH($A25,個資!$A:$A,0)),"")</f>
        <v/>
      </c>
      <c r="D25" s="100" t="str">
        <f>IFERROR(INDEX(個資!D:D,MATCH($A25,個資!$A:$A,0)),"")</f>
        <v/>
      </c>
      <c r="E25" s="209" t="str">
        <f>IFERROR(INDEX(個資!E:E,MATCH($A25,個資!$A:$A,0)),"")</f>
        <v/>
      </c>
      <c r="F25" s="100" t="str">
        <f>IFERROR(INDEX(個資!F:F,MATCH($A25,個資!$A:$A,0)),"")</f>
        <v/>
      </c>
      <c r="G25" s="209" t="str">
        <f>IFERROR(INDEX(個資!G:G,MATCH($A25,個資!$A:$A,0)),"")</f>
        <v/>
      </c>
      <c r="H25" s="209" t="str">
        <f>IFERROR(INDEX(個資!H:H,MATCH($A25,個資!$A:$A,0)),"")</f>
        <v/>
      </c>
      <c r="I25" s="209" t="str">
        <f>IFERROR(INDEX(個資!I:I,MATCH($A25,個資!$A:$A,0)),"")</f>
        <v/>
      </c>
      <c r="J25" s="209" t="str">
        <f>IFERROR(INDEX(個資!J:J,MATCH($A25,個資!$A:$A,0)),"")</f>
        <v/>
      </c>
      <c r="K25" s="209" t="str">
        <f>IFERROR(INDEX(個資!K:K,MATCH($A25,個資!$A:$A,0)),"")</f>
        <v/>
      </c>
      <c r="L25" s="209" t="str">
        <f>IFERROR(INDEX(個資!L:L,MATCH($A25,個資!$A:$A,0)),"")</f>
        <v/>
      </c>
      <c r="M25" s="209" t="str">
        <f>IFERROR(INDEX(個資!M:M,MATCH($A25,個資!$A:$A,0)),"")</f>
        <v/>
      </c>
      <c r="N25" s="210" t="str">
        <f>IFERROR(INDEX(個資!N:N,MATCH($A25,個資!$A:$A,0)),"")</f>
        <v/>
      </c>
      <c r="O25" s="210" t="str">
        <f>IFERROR(INDEX(個資!O:O,MATCH($A25,個資!$A:$A,0)),"")</f>
        <v/>
      </c>
      <c r="P25" s="209" t="str">
        <f>IFERROR(INDEX(個資!P:P,MATCH($A25,個資!$A:$A,0)),"")</f>
        <v/>
      </c>
      <c r="Q25" s="209" t="str">
        <f>IFERROR(INDEX(個資!Q:Q,MATCH($A25,個資!$A:$A,0)),"")</f>
        <v/>
      </c>
      <c r="R25" s="209" t="str">
        <f>IFERROR(INDEX(個資!R:R,MATCH($A25,個資!$A:$A,0)),"")</f>
        <v/>
      </c>
      <c r="S25" s="209" t="str">
        <f>IFERROR(INDEX(個資!S:S,MATCH($A25,個資!$A:$A,0)),"")</f>
        <v/>
      </c>
      <c r="T25" s="209" t="str">
        <f>IFERROR(INDEX(個資!T:T,MATCH($A25,個資!$A:$A,0)),"")</f>
        <v/>
      </c>
      <c r="U25" s="209" t="str">
        <f>IFERROR(INDEX(個資!U:U,MATCH($A25,個資!$A:$A,0)),"")</f>
        <v/>
      </c>
      <c r="V25" s="209" t="str">
        <f>IFERROR(INDEX(個資!V:V,MATCH($A25,個資!$A:$A,0)),"")</f>
        <v/>
      </c>
      <c r="W25" s="209" t="str">
        <f>IFERROR(INDEX(個資!W:W,MATCH($A25,個資!$A:$A,0)),"")</f>
        <v/>
      </c>
      <c r="X25" s="209" t="str">
        <f>IFERROR(INDEX(個資!X:X,MATCH($A25,個資!$A:$A,0)),"")</f>
        <v/>
      </c>
      <c r="Y25" s="209" t="str">
        <f>IFERROR(INDEX(個資!Y:Y,MATCH($A25,個資!$A:$A,0)),"")</f>
        <v/>
      </c>
      <c r="Z25" s="209" t="str">
        <f>IFERROR(INDEX(個資!Z:Z,MATCH($A25,個資!$A:$A,0)),"")</f>
        <v/>
      </c>
      <c r="AA25" s="209" t="str">
        <f>IFERROR(INDEX(個資!AA:AA,MATCH($A25,個資!$A:$A,0)),"")</f>
        <v/>
      </c>
      <c r="AB25" s="209" t="str">
        <f>IFERROR(INDEX(個資!AB:AB,MATCH($A25,個資!$A:$A,0)),"")</f>
        <v/>
      </c>
      <c r="AC25" s="209" t="str">
        <f>IFERROR(INDEX(個資!AC:AC,MATCH($A25,個資!$A:$A,0)),"")</f>
        <v/>
      </c>
      <c r="AD25" s="209" t="str">
        <f>IFERROR(INDEX(個資!AD:AD,MATCH($A25,個資!$A:$A,0)),"")</f>
        <v/>
      </c>
      <c r="AE25" s="209" t="str">
        <f>IFERROR(INDEX(個資!AE:AE,MATCH($A25,個資!$A:$A,0)),"")</f>
        <v/>
      </c>
      <c r="AF25" s="209" t="str">
        <f>IFERROR(INDEX(個資!AF:AF,MATCH($A25,個資!$A:$A,0)),"")</f>
        <v/>
      </c>
      <c r="AG25" s="209" t="str">
        <f>IFERROR(INDEX(個資!AG:AG,MATCH($A25,個資!$A:$A,0)),"")</f>
        <v/>
      </c>
      <c r="AH25" s="209" t="str">
        <f>IFERROR(INDEX(個資!AH:AH,MATCH($A25,個資!$A:$A,0)),"")</f>
        <v/>
      </c>
      <c r="AI25" s="209" t="str">
        <f>IFERROR(INDEX(個資!AI:AI,MATCH($A25,個資!$A:$A,0)),"")</f>
        <v/>
      </c>
      <c r="AJ25" s="209" t="str">
        <f>IFERROR(INDEX(個資!AJ:AJ,MATCH($A25,個資!$A:$A,0)),"")</f>
        <v/>
      </c>
    </row>
    <row r="26" spans="1:36" x14ac:dyDescent="0.4">
      <c r="A26" s="58"/>
      <c r="B26" s="101">
        <v>24</v>
      </c>
      <c r="C26" s="100" t="str">
        <f>IFERROR(INDEX(個資!C:C,MATCH($A26,個資!$A:$A,0)),"")</f>
        <v/>
      </c>
      <c r="D26" s="100" t="str">
        <f>IFERROR(INDEX(個資!D:D,MATCH($A26,個資!$A:$A,0)),"")</f>
        <v/>
      </c>
      <c r="E26" s="209" t="str">
        <f>IFERROR(INDEX(個資!E:E,MATCH($A26,個資!$A:$A,0)),"")</f>
        <v/>
      </c>
      <c r="F26" s="100" t="str">
        <f>IFERROR(INDEX(個資!F:F,MATCH($A26,個資!$A:$A,0)),"")</f>
        <v/>
      </c>
      <c r="G26" s="209" t="str">
        <f>IFERROR(INDEX(個資!G:G,MATCH($A26,個資!$A:$A,0)),"")</f>
        <v/>
      </c>
      <c r="H26" s="209" t="str">
        <f>IFERROR(INDEX(個資!H:H,MATCH($A26,個資!$A:$A,0)),"")</f>
        <v/>
      </c>
      <c r="I26" s="209" t="str">
        <f>IFERROR(INDEX(個資!I:I,MATCH($A26,個資!$A:$A,0)),"")</f>
        <v/>
      </c>
      <c r="J26" s="209" t="str">
        <f>IFERROR(INDEX(個資!J:J,MATCH($A26,個資!$A:$A,0)),"")</f>
        <v/>
      </c>
      <c r="K26" s="209" t="str">
        <f>IFERROR(INDEX(個資!K:K,MATCH($A26,個資!$A:$A,0)),"")</f>
        <v/>
      </c>
      <c r="L26" s="209" t="str">
        <f>IFERROR(INDEX(個資!L:L,MATCH($A26,個資!$A:$A,0)),"")</f>
        <v/>
      </c>
      <c r="M26" s="209" t="str">
        <f>IFERROR(INDEX(個資!M:M,MATCH($A26,個資!$A:$A,0)),"")</f>
        <v/>
      </c>
      <c r="N26" s="210" t="str">
        <f>IFERROR(INDEX(個資!N:N,MATCH($A26,個資!$A:$A,0)),"")</f>
        <v/>
      </c>
      <c r="O26" s="210" t="str">
        <f>IFERROR(INDEX(個資!O:O,MATCH($A26,個資!$A:$A,0)),"")</f>
        <v/>
      </c>
      <c r="P26" s="209" t="str">
        <f>IFERROR(INDEX(個資!P:P,MATCH($A26,個資!$A:$A,0)),"")</f>
        <v/>
      </c>
      <c r="Q26" s="209" t="str">
        <f>IFERROR(INDEX(個資!Q:Q,MATCH($A26,個資!$A:$A,0)),"")</f>
        <v/>
      </c>
      <c r="R26" s="209" t="str">
        <f>IFERROR(INDEX(個資!R:R,MATCH($A26,個資!$A:$A,0)),"")</f>
        <v/>
      </c>
      <c r="S26" s="209" t="str">
        <f>IFERROR(INDEX(個資!S:S,MATCH($A26,個資!$A:$A,0)),"")</f>
        <v/>
      </c>
      <c r="T26" s="209" t="str">
        <f>IFERROR(INDEX(個資!T:T,MATCH($A26,個資!$A:$A,0)),"")</f>
        <v/>
      </c>
      <c r="U26" s="209" t="str">
        <f>IFERROR(INDEX(個資!U:U,MATCH($A26,個資!$A:$A,0)),"")</f>
        <v/>
      </c>
      <c r="V26" s="209" t="str">
        <f>IFERROR(INDEX(個資!V:V,MATCH($A26,個資!$A:$A,0)),"")</f>
        <v/>
      </c>
      <c r="W26" s="209" t="str">
        <f>IFERROR(INDEX(個資!W:W,MATCH($A26,個資!$A:$A,0)),"")</f>
        <v/>
      </c>
      <c r="X26" s="209" t="str">
        <f>IFERROR(INDEX(個資!X:X,MATCH($A26,個資!$A:$A,0)),"")</f>
        <v/>
      </c>
      <c r="Y26" s="209" t="str">
        <f>IFERROR(INDEX(個資!Y:Y,MATCH($A26,個資!$A:$A,0)),"")</f>
        <v/>
      </c>
      <c r="Z26" s="209" t="str">
        <f>IFERROR(INDEX(個資!Z:Z,MATCH($A26,個資!$A:$A,0)),"")</f>
        <v/>
      </c>
      <c r="AA26" s="209" t="str">
        <f>IFERROR(INDEX(個資!AA:AA,MATCH($A26,個資!$A:$A,0)),"")</f>
        <v/>
      </c>
      <c r="AB26" s="209" t="str">
        <f>IFERROR(INDEX(個資!AB:AB,MATCH($A26,個資!$A:$A,0)),"")</f>
        <v/>
      </c>
      <c r="AC26" s="209" t="str">
        <f>IFERROR(INDEX(個資!AC:AC,MATCH($A26,個資!$A:$A,0)),"")</f>
        <v/>
      </c>
      <c r="AD26" s="209" t="str">
        <f>IFERROR(INDEX(個資!AD:AD,MATCH($A26,個資!$A:$A,0)),"")</f>
        <v/>
      </c>
      <c r="AE26" s="209" t="str">
        <f>IFERROR(INDEX(個資!AE:AE,MATCH($A26,個資!$A:$A,0)),"")</f>
        <v/>
      </c>
      <c r="AF26" s="209" t="str">
        <f>IFERROR(INDEX(個資!AF:AF,MATCH($A26,個資!$A:$A,0)),"")</f>
        <v/>
      </c>
      <c r="AG26" s="209" t="str">
        <f>IFERROR(INDEX(個資!AG:AG,MATCH($A26,個資!$A:$A,0)),"")</f>
        <v/>
      </c>
      <c r="AH26" s="209" t="str">
        <f>IFERROR(INDEX(個資!AH:AH,MATCH($A26,個資!$A:$A,0)),"")</f>
        <v/>
      </c>
      <c r="AI26" s="209" t="str">
        <f>IFERROR(INDEX(個資!AI:AI,MATCH($A26,個資!$A:$A,0)),"")</f>
        <v/>
      </c>
      <c r="AJ26" s="209" t="str">
        <f>IFERROR(INDEX(個資!AJ:AJ,MATCH($A26,個資!$A:$A,0)),"")</f>
        <v/>
      </c>
    </row>
    <row r="27" spans="1:36" x14ac:dyDescent="0.4">
      <c r="A27" s="58"/>
      <c r="B27" s="101">
        <v>25</v>
      </c>
      <c r="C27" s="100" t="str">
        <f>IFERROR(INDEX(個資!C:C,MATCH($A27,個資!$A:$A,0)),"")</f>
        <v/>
      </c>
      <c r="D27" s="100" t="str">
        <f>IFERROR(INDEX(個資!D:D,MATCH($A27,個資!$A:$A,0)),"")</f>
        <v/>
      </c>
      <c r="E27" s="209" t="str">
        <f>IFERROR(INDEX(個資!E:E,MATCH($A27,個資!$A:$A,0)),"")</f>
        <v/>
      </c>
      <c r="F27" s="100" t="str">
        <f>IFERROR(INDEX(個資!F:F,MATCH($A27,個資!$A:$A,0)),"")</f>
        <v/>
      </c>
      <c r="G27" s="209" t="str">
        <f>IFERROR(INDEX(個資!G:G,MATCH($A27,個資!$A:$A,0)),"")</f>
        <v/>
      </c>
      <c r="H27" s="209" t="str">
        <f>IFERROR(INDEX(個資!H:H,MATCH($A27,個資!$A:$A,0)),"")</f>
        <v/>
      </c>
      <c r="I27" s="209" t="str">
        <f>IFERROR(INDEX(個資!I:I,MATCH($A27,個資!$A:$A,0)),"")</f>
        <v/>
      </c>
      <c r="J27" s="209" t="str">
        <f>IFERROR(INDEX(個資!J:J,MATCH($A27,個資!$A:$A,0)),"")</f>
        <v/>
      </c>
      <c r="K27" s="209" t="str">
        <f>IFERROR(INDEX(個資!K:K,MATCH($A27,個資!$A:$A,0)),"")</f>
        <v/>
      </c>
      <c r="L27" s="209" t="str">
        <f>IFERROR(INDEX(個資!L:L,MATCH($A27,個資!$A:$A,0)),"")</f>
        <v/>
      </c>
      <c r="M27" s="209" t="str">
        <f>IFERROR(INDEX(個資!M:M,MATCH($A27,個資!$A:$A,0)),"")</f>
        <v/>
      </c>
      <c r="N27" s="210" t="str">
        <f>IFERROR(INDEX(個資!N:N,MATCH($A27,個資!$A:$A,0)),"")</f>
        <v/>
      </c>
      <c r="O27" s="210" t="str">
        <f>IFERROR(INDEX(個資!O:O,MATCH($A27,個資!$A:$A,0)),"")</f>
        <v/>
      </c>
      <c r="P27" s="209" t="str">
        <f>IFERROR(INDEX(個資!P:P,MATCH($A27,個資!$A:$A,0)),"")</f>
        <v/>
      </c>
      <c r="Q27" s="209" t="str">
        <f>IFERROR(INDEX(個資!Q:Q,MATCH($A27,個資!$A:$A,0)),"")</f>
        <v/>
      </c>
      <c r="R27" s="209" t="str">
        <f>IFERROR(INDEX(個資!R:R,MATCH($A27,個資!$A:$A,0)),"")</f>
        <v/>
      </c>
      <c r="S27" s="209" t="str">
        <f>IFERROR(INDEX(個資!S:S,MATCH($A27,個資!$A:$A,0)),"")</f>
        <v/>
      </c>
      <c r="T27" s="209" t="str">
        <f>IFERROR(INDEX(個資!T:T,MATCH($A27,個資!$A:$A,0)),"")</f>
        <v/>
      </c>
      <c r="U27" s="209" t="str">
        <f>IFERROR(INDEX(個資!U:U,MATCH($A27,個資!$A:$A,0)),"")</f>
        <v/>
      </c>
      <c r="V27" s="209" t="str">
        <f>IFERROR(INDEX(個資!V:V,MATCH($A27,個資!$A:$A,0)),"")</f>
        <v/>
      </c>
      <c r="W27" s="209" t="str">
        <f>IFERROR(INDEX(個資!W:W,MATCH($A27,個資!$A:$A,0)),"")</f>
        <v/>
      </c>
      <c r="X27" s="209" t="str">
        <f>IFERROR(INDEX(個資!X:X,MATCH($A27,個資!$A:$A,0)),"")</f>
        <v/>
      </c>
      <c r="Y27" s="209" t="str">
        <f>IFERROR(INDEX(個資!Y:Y,MATCH($A27,個資!$A:$A,0)),"")</f>
        <v/>
      </c>
      <c r="Z27" s="209" t="str">
        <f>IFERROR(INDEX(個資!Z:Z,MATCH($A27,個資!$A:$A,0)),"")</f>
        <v/>
      </c>
      <c r="AA27" s="209" t="str">
        <f>IFERROR(INDEX(個資!AA:AA,MATCH($A27,個資!$A:$A,0)),"")</f>
        <v/>
      </c>
      <c r="AB27" s="209" t="str">
        <f>IFERROR(INDEX(個資!AB:AB,MATCH($A27,個資!$A:$A,0)),"")</f>
        <v/>
      </c>
      <c r="AC27" s="209" t="str">
        <f>IFERROR(INDEX(個資!AC:AC,MATCH($A27,個資!$A:$A,0)),"")</f>
        <v/>
      </c>
      <c r="AD27" s="209" t="str">
        <f>IFERROR(INDEX(個資!AD:AD,MATCH($A27,個資!$A:$A,0)),"")</f>
        <v/>
      </c>
      <c r="AE27" s="209" t="str">
        <f>IFERROR(INDEX(個資!AE:AE,MATCH($A27,個資!$A:$A,0)),"")</f>
        <v/>
      </c>
      <c r="AF27" s="209" t="str">
        <f>IFERROR(INDEX(個資!AF:AF,MATCH($A27,個資!$A:$A,0)),"")</f>
        <v/>
      </c>
      <c r="AG27" s="209" t="str">
        <f>IFERROR(INDEX(個資!AG:AG,MATCH($A27,個資!$A:$A,0)),"")</f>
        <v/>
      </c>
      <c r="AH27" s="209" t="str">
        <f>IFERROR(INDEX(個資!AH:AH,MATCH($A27,個資!$A:$A,0)),"")</f>
        <v/>
      </c>
      <c r="AI27" s="209" t="str">
        <f>IFERROR(INDEX(個資!AI:AI,MATCH($A27,個資!$A:$A,0)),"")</f>
        <v/>
      </c>
      <c r="AJ27" s="209" t="str">
        <f>IFERROR(INDEX(個資!AJ:AJ,MATCH($A27,個資!$A:$A,0)),"")</f>
        <v/>
      </c>
    </row>
    <row r="28" spans="1:36" x14ac:dyDescent="0.4">
      <c r="A28" s="58"/>
      <c r="B28" s="101">
        <v>26</v>
      </c>
      <c r="C28" s="100" t="str">
        <f>IFERROR(INDEX(個資!C:C,MATCH($A28,個資!$A:$A,0)),"")</f>
        <v/>
      </c>
      <c r="D28" s="100" t="str">
        <f>IFERROR(INDEX(個資!D:D,MATCH($A28,個資!$A:$A,0)),"")</f>
        <v/>
      </c>
      <c r="E28" s="209" t="str">
        <f>IFERROR(INDEX(個資!E:E,MATCH($A28,個資!$A:$A,0)),"")</f>
        <v/>
      </c>
      <c r="F28" s="100" t="str">
        <f>IFERROR(INDEX(個資!F:F,MATCH($A28,個資!$A:$A,0)),"")</f>
        <v/>
      </c>
      <c r="G28" s="209" t="str">
        <f>IFERROR(INDEX(個資!G:G,MATCH($A28,個資!$A:$A,0)),"")</f>
        <v/>
      </c>
      <c r="H28" s="209" t="str">
        <f>IFERROR(INDEX(個資!H:H,MATCH($A28,個資!$A:$A,0)),"")</f>
        <v/>
      </c>
      <c r="I28" s="209" t="str">
        <f>IFERROR(INDEX(個資!I:I,MATCH($A28,個資!$A:$A,0)),"")</f>
        <v/>
      </c>
      <c r="J28" s="209" t="str">
        <f>IFERROR(INDEX(個資!J:J,MATCH($A28,個資!$A:$A,0)),"")</f>
        <v/>
      </c>
      <c r="K28" s="209" t="str">
        <f>IFERROR(INDEX(個資!K:K,MATCH($A28,個資!$A:$A,0)),"")</f>
        <v/>
      </c>
      <c r="L28" s="209" t="str">
        <f>IFERROR(INDEX(個資!L:L,MATCH($A28,個資!$A:$A,0)),"")</f>
        <v/>
      </c>
      <c r="M28" s="209" t="str">
        <f>IFERROR(INDEX(個資!M:M,MATCH($A28,個資!$A:$A,0)),"")</f>
        <v/>
      </c>
      <c r="N28" s="210" t="str">
        <f>IFERROR(INDEX(個資!N:N,MATCH($A28,個資!$A:$A,0)),"")</f>
        <v/>
      </c>
      <c r="O28" s="210" t="str">
        <f>IFERROR(INDEX(個資!O:O,MATCH($A28,個資!$A:$A,0)),"")</f>
        <v/>
      </c>
      <c r="P28" s="209" t="str">
        <f>IFERROR(INDEX(個資!P:P,MATCH($A28,個資!$A:$A,0)),"")</f>
        <v/>
      </c>
      <c r="Q28" s="209" t="str">
        <f>IFERROR(INDEX(個資!Q:Q,MATCH($A28,個資!$A:$A,0)),"")</f>
        <v/>
      </c>
      <c r="R28" s="209" t="str">
        <f>IFERROR(INDEX(個資!R:R,MATCH($A28,個資!$A:$A,0)),"")</f>
        <v/>
      </c>
      <c r="S28" s="209" t="str">
        <f>IFERROR(INDEX(個資!S:S,MATCH($A28,個資!$A:$A,0)),"")</f>
        <v/>
      </c>
      <c r="T28" s="209" t="str">
        <f>IFERROR(INDEX(個資!T:T,MATCH($A28,個資!$A:$A,0)),"")</f>
        <v/>
      </c>
      <c r="U28" s="209" t="str">
        <f>IFERROR(INDEX(個資!U:U,MATCH($A28,個資!$A:$A,0)),"")</f>
        <v/>
      </c>
      <c r="V28" s="209" t="str">
        <f>IFERROR(INDEX(個資!V:V,MATCH($A28,個資!$A:$A,0)),"")</f>
        <v/>
      </c>
      <c r="W28" s="209" t="str">
        <f>IFERROR(INDEX(個資!W:W,MATCH($A28,個資!$A:$A,0)),"")</f>
        <v/>
      </c>
      <c r="X28" s="209" t="str">
        <f>IFERROR(INDEX(個資!X:X,MATCH($A28,個資!$A:$A,0)),"")</f>
        <v/>
      </c>
      <c r="Y28" s="209" t="str">
        <f>IFERROR(INDEX(個資!Y:Y,MATCH($A28,個資!$A:$A,0)),"")</f>
        <v/>
      </c>
      <c r="Z28" s="209" t="str">
        <f>IFERROR(INDEX(個資!Z:Z,MATCH($A28,個資!$A:$A,0)),"")</f>
        <v/>
      </c>
      <c r="AA28" s="209" t="str">
        <f>IFERROR(INDEX(個資!AA:AA,MATCH($A28,個資!$A:$A,0)),"")</f>
        <v/>
      </c>
      <c r="AB28" s="209" t="str">
        <f>IFERROR(INDEX(個資!AB:AB,MATCH($A28,個資!$A:$A,0)),"")</f>
        <v/>
      </c>
      <c r="AC28" s="209" t="str">
        <f>IFERROR(INDEX(個資!AC:AC,MATCH($A28,個資!$A:$A,0)),"")</f>
        <v/>
      </c>
      <c r="AD28" s="209" t="str">
        <f>IFERROR(INDEX(個資!AD:AD,MATCH($A28,個資!$A:$A,0)),"")</f>
        <v/>
      </c>
      <c r="AE28" s="209" t="str">
        <f>IFERROR(INDEX(個資!AE:AE,MATCH($A28,個資!$A:$A,0)),"")</f>
        <v/>
      </c>
      <c r="AF28" s="209" t="str">
        <f>IFERROR(INDEX(個資!AF:AF,MATCH($A28,個資!$A:$A,0)),"")</f>
        <v/>
      </c>
      <c r="AG28" s="209" t="str">
        <f>IFERROR(INDEX(個資!AG:AG,MATCH($A28,個資!$A:$A,0)),"")</f>
        <v/>
      </c>
      <c r="AH28" s="209" t="str">
        <f>IFERROR(INDEX(個資!AH:AH,MATCH($A28,個資!$A:$A,0)),"")</f>
        <v/>
      </c>
      <c r="AI28" s="209" t="str">
        <f>IFERROR(INDEX(個資!AI:AI,MATCH($A28,個資!$A:$A,0)),"")</f>
        <v/>
      </c>
      <c r="AJ28" s="209" t="str">
        <f>IFERROR(INDEX(個資!AJ:AJ,MATCH($A28,個資!$A:$A,0)),"")</f>
        <v/>
      </c>
    </row>
    <row r="29" spans="1:36" x14ac:dyDescent="0.4">
      <c r="A29" s="58"/>
      <c r="B29" s="101">
        <v>27</v>
      </c>
      <c r="C29" s="100" t="str">
        <f>IFERROR(INDEX(個資!C:C,MATCH($A29,個資!$A:$A,0)),"")</f>
        <v/>
      </c>
      <c r="D29" s="100" t="str">
        <f>IFERROR(INDEX(個資!D:D,MATCH($A29,個資!$A:$A,0)),"")</f>
        <v/>
      </c>
      <c r="E29" s="209" t="str">
        <f>IFERROR(INDEX(個資!E:E,MATCH($A29,個資!$A:$A,0)),"")</f>
        <v/>
      </c>
      <c r="F29" s="100" t="str">
        <f>IFERROR(INDEX(個資!F:F,MATCH($A29,個資!$A:$A,0)),"")</f>
        <v/>
      </c>
      <c r="G29" s="209" t="str">
        <f>IFERROR(INDEX(個資!G:G,MATCH($A29,個資!$A:$A,0)),"")</f>
        <v/>
      </c>
      <c r="H29" s="209" t="str">
        <f>IFERROR(INDEX(個資!H:H,MATCH($A29,個資!$A:$A,0)),"")</f>
        <v/>
      </c>
      <c r="I29" s="209" t="str">
        <f>IFERROR(INDEX(個資!I:I,MATCH($A29,個資!$A:$A,0)),"")</f>
        <v/>
      </c>
      <c r="J29" s="209" t="str">
        <f>IFERROR(INDEX(個資!J:J,MATCH($A29,個資!$A:$A,0)),"")</f>
        <v/>
      </c>
      <c r="K29" s="209" t="str">
        <f>IFERROR(INDEX(個資!K:K,MATCH($A29,個資!$A:$A,0)),"")</f>
        <v/>
      </c>
      <c r="L29" s="209" t="str">
        <f>IFERROR(INDEX(個資!L:L,MATCH($A29,個資!$A:$A,0)),"")</f>
        <v/>
      </c>
      <c r="M29" s="209" t="str">
        <f>IFERROR(INDEX(個資!M:M,MATCH($A29,個資!$A:$A,0)),"")</f>
        <v/>
      </c>
      <c r="N29" s="210" t="str">
        <f>IFERROR(INDEX(個資!N:N,MATCH($A29,個資!$A:$A,0)),"")</f>
        <v/>
      </c>
      <c r="O29" s="210" t="str">
        <f>IFERROR(INDEX(個資!O:O,MATCH($A29,個資!$A:$A,0)),"")</f>
        <v/>
      </c>
      <c r="P29" s="209" t="str">
        <f>IFERROR(INDEX(個資!P:P,MATCH($A29,個資!$A:$A,0)),"")</f>
        <v/>
      </c>
      <c r="Q29" s="209" t="str">
        <f>IFERROR(INDEX(個資!Q:Q,MATCH($A29,個資!$A:$A,0)),"")</f>
        <v/>
      </c>
      <c r="R29" s="209" t="str">
        <f>IFERROR(INDEX(個資!R:R,MATCH($A29,個資!$A:$A,0)),"")</f>
        <v/>
      </c>
      <c r="S29" s="209" t="str">
        <f>IFERROR(INDEX(個資!S:S,MATCH($A29,個資!$A:$A,0)),"")</f>
        <v/>
      </c>
      <c r="T29" s="209" t="str">
        <f>IFERROR(INDEX(個資!T:T,MATCH($A29,個資!$A:$A,0)),"")</f>
        <v/>
      </c>
      <c r="U29" s="209" t="str">
        <f>IFERROR(INDEX(個資!U:U,MATCH($A29,個資!$A:$A,0)),"")</f>
        <v/>
      </c>
      <c r="V29" s="209" t="str">
        <f>IFERROR(INDEX(個資!V:V,MATCH($A29,個資!$A:$A,0)),"")</f>
        <v/>
      </c>
      <c r="W29" s="209" t="str">
        <f>IFERROR(INDEX(個資!W:W,MATCH($A29,個資!$A:$A,0)),"")</f>
        <v/>
      </c>
      <c r="X29" s="209" t="str">
        <f>IFERROR(INDEX(個資!X:X,MATCH($A29,個資!$A:$A,0)),"")</f>
        <v/>
      </c>
      <c r="Y29" s="209" t="str">
        <f>IFERROR(INDEX(個資!Y:Y,MATCH($A29,個資!$A:$A,0)),"")</f>
        <v/>
      </c>
      <c r="Z29" s="209" t="str">
        <f>IFERROR(INDEX(個資!Z:Z,MATCH($A29,個資!$A:$A,0)),"")</f>
        <v/>
      </c>
      <c r="AA29" s="209" t="str">
        <f>IFERROR(INDEX(個資!AA:AA,MATCH($A29,個資!$A:$A,0)),"")</f>
        <v/>
      </c>
      <c r="AB29" s="209" t="str">
        <f>IFERROR(INDEX(個資!AB:AB,MATCH($A29,個資!$A:$A,0)),"")</f>
        <v/>
      </c>
      <c r="AC29" s="209" t="str">
        <f>IFERROR(INDEX(個資!AC:AC,MATCH($A29,個資!$A:$A,0)),"")</f>
        <v/>
      </c>
      <c r="AD29" s="209" t="str">
        <f>IFERROR(INDEX(個資!AD:AD,MATCH($A29,個資!$A:$A,0)),"")</f>
        <v/>
      </c>
      <c r="AE29" s="209" t="str">
        <f>IFERROR(INDEX(個資!AE:AE,MATCH($A29,個資!$A:$A,0)),"")</f>
        <v/>
      </c>
      <c r="AF29" s="209" t="str">
        <f>IFERROR(INDEX(個資!AF:AF,MATCH($A29,個資!$A:$A,0)),"")</f>
        <v/>
      </c>
      <c r="AG29" s="209" t="str">
        <f>IFERROR(INDEX(個資!AG:AG,MATCH($A29,個資!$A:$A,0)),"")</f>
        <v/>
      </c>
      <c r="AH29" s="209" t="str">
        <f>IFERROR(INDEX(個資!AH:AH,MATCH($A29,個資!$A:$A,0)),"")</f>
        <v/>
      </c>
      <c r="AI29" s="209" t="str">
        <f>IFERROR(INDEX(個資!AI:AI,MATCH($A29,個資!$A:$A,0)),"")</f>
        <v/>
      </c>
      <c r="AJ29" s="209" t="str">
        <f>IFERROR(INDEX(個資!AJ:AJ,MATCH($A29,個資!$A:$A,0)),"")</f>
        <v/>
      </c>
    </row>
    <row r="30" spans="1:36" x14ac:dyDescent="0.4">
      <c r="A30" s="58"/>
      <c r="B30" s="101">
        <v>28</v>
      </c>
      <c r="C30" s="100" t="str">
        <f>IFERROR(INDEX(個資!C:C,MATCH($A30,個資!$A:$A,0)),"")</f>
        <v/>
      </c>
      <c r="D30" s="100" t="str">
        <f>IFERROR(INDEX(個資!D:D,MATCH($A30,個資!$A:$A,0)),"")</f>
        <v/>
      </c>
      <c r="E30" s="209" t="str">
        <f>IFERROR(INDEX(個資!E:E,MATCH($A30,個資!$A:$A,0)),"")</f>
        <v/>
      </c>
      <c r="F30" s="100" t="str">
        <f>IFERROR(INDEX(個資!F:F,MATCH($A30,個資!$A:$A,0)),"")</f>
        <v/>
      </c>
      <c r="G30" s="209" t="str">
        <f>IFERROR(INDEX(個資!G:G,MATCH($A30,個資!$A:$A,0)),"")</f>
        <v/>
      </c>
      <c r="H30" s="209" t="str">
        <f>IFERROR(INDEX(個資!H:H,MATCH($A30,個資!$A:$A,0)),"")</f>
        <v/>
      </c>
      <c r="I30" s="209" t="str">
        <f>IFERROR(INDEX(個資!I:I,MATCH($A30,個資!$A:$A,0)),"")</f>
        <v/>
      </c>
      <c r="J30" s="209" t="str">
        <f>IFERROR(INDEX(個資!J:J,MATCH($A30,個資!$A:$A,0)),"")</f>
        <v/>
      </c>
      <c r="K30" s="209" t="str">
        <f>IFERROR(INDEX(個資!K:K,MATCH($A30,個資!$A:$A,0)),"")</f>
        <v/>
      </c>
      <c r="L30" s="209" t="str">
        <f>IFERROR(INDEX(個資!L:L,MATCH($A30,個資!$A:$A,0)),"")</f>
        <v/>
      </c>
      <c r="M30" s="209" t="str">
        <f>IFERROR(INDEX(個資!M:M,MATCH($A30,個資!$A:$A,0)),"")</f>
        <v/>
      </c>
      <c r="N30" s="210" t="str">
        <f>IFERROR(INDEX(個資!N:N,MATCH($A30,個資!$A:$A,0)),"")</f>
        <v/>
      </c>
      <c r="O30" s="210" t="str">
        <f>IFERROR(INDEX(個資!O:O,MATCH($A30,個資!$A:$A,0)),"")</f>
        <v/>
      </c>
      <c r="P30" s="209" t="str">
        <f>IFERROR(INDEX(個資!P:P,MATCH($A30,個資!$A:$A,0)),"")</f>
        <v/>
      </c>
      <c r="Q30" s="209" t="str">
        <f>IFERROR(INDEX(個資!Q:Q,MATCH($A30,個資!$A:$A,0)),"")</f>
        <v/>
      </c>
      <c r="R30" s="209" t="str">
        <f>IFERROR(INDEX(個資!R:R,MATCH($A30,個資!$A:$A,0)),"")</f>
        <v/>
      </c>
      <c r="S30" s="209" t="str">
        <f>IFERROR(INDEX(個資!S:S,MATCH($A30,個資!$A:$A,0)),"")</f>
        <v/>
      </c>
      <c r="T30" s="209" t="str">
        <f>IFERROR(INDEX(個資!T:T,MATCH($A30,個資!$A:$A,0)),"")</f>
        <v/>
      </c>
      <c r="U30" s="209" t="str">
        <f>IFERROR(INDEX(個資!U:U,MATCH($A30,個資!$A:$A,0)),"")</f>
        <v/>
      </c>
      <c r="V30" s="209" t="str">
        <f>IFERROR(INDEX(個資!V:V,MATCH($A30,個資!$A:$A,0)),"")</f>
        <v/>
      </c>
      <c r="W30" s="209" t="str">
        <f>IFERROR(INDEX(個資!W:W,MATCH($A30,個資!$A:$A,0)),"")</f>
        <v/>
      </c>
      <c r="X30" s="209" t="str">
        <f>IFERROR(INDEX(個資!X:X,MATCH($A30,個資!$A:$A,0)),"")</f>
        <v/>
      </c>
      <c r="Y30" s="209" t="str">
        <f>IFERROR(INDEX(個資!Y:Y,MATCH($A30,個資!$A:$A,0)),"")</f>
        <v/>
      </c>
      <c r="Z30" s="209" t="str">
        <f>IFERROR(INDEX(個資!Z:Z,MATCH($A30,個資!$A:$A,0)),"")</f>
        <v/>
      </c>
      <c r="AA30" s="209" t="str">
        <f>IFERROR(INDEX(個資!AA:AA,MATCH($A30,個資!$A:$A,0)),"")</f>
        <v/>
      </c>
      <c r="AB30" s="209" t="str">
        <f>IFERROR(INDEX(個資!AB:AB,MATCH($A30,個資!$A:$A,0)),"")</f>
        <v/>
      </c>
      <c r="AC30" s="209" t="str">
        <f>IFERROR(INDEX(個資!AC:AC,MATCH($A30,個資!$A:$A,0)),"")</f>
        <v/>
      </c>
      <c r="AD30" s="209" t="str">
        <f>IFERROR(INDEX(個資!AD:AD,MATCH($A30,個資!$A:$A,0)),"")</f>
        <v/>
      </c>
      <c r="AE30" s="209" t="str">
        <f>IFERROR(INDEX(個資!AE:AE,MATCH($A30,個資!$A:$A,0)),"")</f>
        <v/>
      </c>
      <c r="AF30" s="209" t="str">
        <f>IFERROR(INDEX(個資!AF:AF,MATCH($A30,個資!$A:$A,0)),"")</f>
        <v/>
      </c>
      <c r="AG30" s="209" t="str">
        <f>IFERROR(INDEX(個資!AG:AG,MATCH($A30,個資!$A:$A,0)),"")</f>
        <v/>
      </c>
      <c r="AH30" s="209" t="str">
        <f>IFERROR(INDEX(個資!AH:AH,MATCH($A30,個資!$A:$A,0)),"")</f>
        <v/>
      </c>
      <c r="AI30" s="209" t="str">
        <f>IFERROR(INDEX(個資!AI:AI,MATCH($A30,個資!$A:$A,0)),"")</f>
        <v/>
      </c>
      <c r="AJ30" s="209" t="str">
        <f>IFERROR(INDEX(個資!AJ:AJ,MATCH($A30,個資!$A:$A,0)),"")</f>
        <v/>
      </c>
    </row>
    <row r="31" spans="1:36" x14ac:dyDescent="0.4">
      <c r="A31" s="58"/>
      <c r="B31" s="101">
        <v>29</v>
      </c>
      <c r="C31" s="100" t="str">
        <f>IFERROR(INDEX(個資!C:C,MATCH($A31,個資!$A:$A,0)),"")</f>
        <v/>
      </c>
      <c r="D31" s="100" t="str">
        <f>IFERROR(INDEX(個資!D:D,MATCH($A31,個資!$A:$A,0)),"")</f>
        <v/>
      </c>
      <c r="E31" s="209" t="str">
        <f>IFERROR(INDEX(個資!E:E,MATCH($A31,個資!$A:$A,0)),"")</f>
        <v/>
      </c>
      <c r="F31" s="100" t="str">
        <f>IFERROR(INDEX(個資!F:F,MATCH($A31,個資!$A:$A,0)),"")</f>
        <v/>
      </c>
      <c r="G31" s="209" t="str">
        <f>IFERROR(INDEX(個資!G:G,MATCH($A31,個資!$A:$A,0)),"")</f>
        <v/>
      </c>
      <c r="H31" s="209" t="str">
        <f>IFERROR(INDEX(個資!H:H,MATCH($A31,個資!$A:$A,0)),"")</f>
        <v/>
      </c>
      <c r="I31" s="209" t="str">
        <f>IFERROR(INDEX(個資!I:I,MATCH($A31,個資!$A:$A,0)),"")</f>
        <v/>
      </c>
      <c r="J31" s="209" t="str">
        <f>IFERROR(INDEX(個資!J:J,MATCH($A31,個資!$A:$A,0)),"")</f>
        <v/>
      </c>
      <c r="K31" s="209" t="str">
        <f>IFERROR(INDEX(個資!K:K,MATCH($A31,個資!$A:$A,0)),"")</f>
        <v/>
      </c>
      <c r="L31" s="209" t="str">
        <f>IFERROR(INDEX(個資!L:L,MATCH($A31,個資!$A:$A,0)),"")</f>
        <v/>
      </c>
      <c r="M31" s="209" t="str">
        <f>IFERROR(INDEX(個資!M:M,MATCH($A31,個資!$A:$A,0)),"")</f>
        <v/>
      </c>
      <c r="N31" s="210" t="str">
        <f>IFERROR(INDEX(個資!N:N,MATCH($A31,個資!$A:$A,0)),"")</f>
        <v/>
      </c>
      <c r="O31" s="210" t="str">
        <f>IFERROR(INDEX(個資!O:O,MATCH($A31,個資!$A:$A,0)),"")</f>
        <v/>
      </c>
      <c r="P31" s="209" t="str">
        <f>IFERROR(INDEX(個資!P:P,MATCH($A31,個資!$A:$A,0)),"")</f>
        <v/>
      </c>
      <c r="Q31" s="209" t="str">
        <f>IFERROR(INDEX(個資!Q:Q,MATCH($A31,個資!$A:$A,0)),"")</f>
        <v/>
      </c>
      <c r="R31" s="209" t="str">
        <f>IFERROR(INDEX(個資!R:R,MATCH($A31,個資!$A:$A,0)),"")</f>
        <v/>
      </c>
      <c r="S31" s="209" t="str">
        <f>IFERROR(INDEX(個資!S:S,MATCH($A31,個資!$A:$A,0)),"")</f>
        <v/>
      </c>
      <c r="T31" s="209" t="str">
        <f>IFERROR(INDEX(個資!T:T,MATCH($A31,個資!$A:$A,0)),"")</f>
        <v/>
      </c>
      <c r="U31" s="209" t="str">
        <f>IFERROR(INDEX(個資!U:U,MATCH($A31,個資!$A:$A,0)),"")</f>
        <v/>
      </c>
      <c r="V31" s="209" t="str">
        <f>IFERROR(INDEX(個資!V:V,MATCH($A31,個資!$A:$A,0)),"")</f>
        <v/>
      </c>
      <c r="W31" s="209" t="str">
        <f>IFERROR(INDEX(個資!W:W,MATCH($A31,個資!$A:$A,0)),"")</f>
        <v/>
      </c>
      <c r="X31" s="209" t="str">
        <f>IFERROR(INDEX(個資!X:X,MATCH($A31,個資!$A:$A,0)),"")</f>
        <v/>
      </c>
      <c r="Y31" s="209" t="str">
        <f>IFERROR(INDEX(個資!Y:Y,MATCH($A31,個資!$A:$A,0)),"")</f>
        <v/>
      </c>
      <c r="Z31" s="209" t="str">
        <f>IFERROR(INDEX(個資!Z:Z,MATCH($A31,個資!$A:$A,0)),"")</f>
        <v/>
      </c>
      <c r="AA31" s="209" t="str">
        <f>IFERROR(INDEX(個資!AA:AA,MATCH($A31,個資!$A:$A,0)),"")</f>
        <v/>
      </c>
      <c r="AB31" s="209" t="str">
        <f>IFERROR(INDEX(個資!AB:AB,MATCH($A31,個資!$A:$A,0)),"")</f>
        <v/>
      </c>
      <c r="AC31" s="209" t="str">
        <f>IFERROR(INDEX(個資!AC:AC,MATCH($A31,個資!$A:$A,0)),"")</f>
        <v/>
      </c>
      <c r="AD31" s="209" t="str">
        <f>IFERROR(INDEX(個資!AD:AD,MATCH($A31,個資!$A:$A,0)),"")</f>
        <v/>
      </c>
      <c r="AE31" s="209" t="str">
        <f>IFERROR(INDEX(個資!AE:AE,MATCH($A31,個資!$A:$A,0)),"")</f>
        <v/>
      </c>
      <c r="AF31" s="209" t="str">
        <f>IFERROR(INDEX(個資!AF:AF,MATCH($A31,個資!$A:$A,0)),"")</f>
        <v/>
      </c>
      <c r="AG31" s="209" t="str">
        <f>IFERROR(INDEX(個資!AG:AG,MATCH($A31,個資!$A:$A,0)),"")</f>
        <v/>
      </c>
      <c r="AH31" s="209" t="str">
        <f>IFERROR(INDEX(個資!AH:AH,MATCH($A31,個資!$A:$A,0)),"")</f>
        <v/>
      </c>
      <c r="AI31" s="209" t="str">
        <f>IFERROR(INDEX(個資!AI:AI,MATCH($A31,個資!$A:$A,0)),"")</f>
        <v/>
      </c>
      <c r="AJ31" s="209" t="str">
        <f>IFERROR(INDEX(個資!AJ:AJ,MATCH($A31,個資!$A:$A,0)),"")</f>
        <v/>
      </c>
    </row>
    <row r="32" spans="1:36" x14ac:dyDescent="0.4">
      <c r="A32" s="58"/>
      <c r="B32" s="101">
        <v>30</v>
      </c>
      <c r="C32" s="100" t="str">
        <f>IFERROR(INDEX(個資!C:C,MATCH($A32,個資!$A:$A,0)),"")</f>
        <v/>
      </c>
      <c r="D32" s="100" t="str">
        <f>IFERROR(INDEX(個資!D:D,MATCH($A32,個資!$A:$A,0)),"")</f>
        <v/>
      </c>
      <c r="E32" s="209" t="str">
        <f>IFERROR(INDEX(個資!E:E,MATCH($A32,個資!$A:$A,0)),"")</f>
        <v/>
      </c>
      <c r="F32" s="100" t="str">
        <f>IFERROR(INDEX(個資!F:F,MATCH($A32,個資!$A:$A,0)),"")</f>
        <v/>
      </c>
      <c r="G32" s="209" t="str">
        <f>IFERROR(INDEX(個資!G:G,MATCH($A32,個資!$A:$A,0)),"")</f>
        <v/>
      </c>
      <c r="H32" s="209" t="str">
        <f>IFERROR(INDEX(個資!H:H,MATCH($A32,個資!$A:$A,0)),"")</f>
        <v/>
      </c>
      <c r="I32" s="209" t="str">
        <f>IFERROR(INDEX(個資!I:I,MATCH($A32,個資!$A:$A,0)),"")</f>
        <v/>
      </c>
      <c r="J32" s="209" t="str">
        <f>IFERROR(INDEX(個資!J:J,MATCH($A32,個資!$A:$A,0)),"")</f>
        <v/>
      </c>
      <c r="K32" s="209" t="str">
        <f>IFERROR(INDEX(個資!K:K,MATCH($A32,個資!$A:$A,0)),"")</f>
        <v/>
      </c>
      <c r="L32" s="209" t="str">
        <f>IFERROR(INDEX(個資!L:L,MATCH($A32,個資!$A:$A,0)),"")</f>
        <v/>
      </c>
      <c r="M32" s="209" t="str">
        <f>IFERROR(INDEX(個資!M:M,MATCH($A32,個資!$A:$A,0)),"")</f>
        <v/>
      </c>
      <c r="N32" s="210" t="str">
        <f>IFERROR(INDEX(個資!N:N,MATCH($A32,個資!$A:$A,0)),"")</f>
        <v/>
      </c>
      <c r="O32" s="210" t="str">
        <f>IFERROR(INDEX(個資!O:O,MATCH($A32,個資!$A:$A,0)),"")</f>
        <v/>
      </c>
      <c r="P32" s="209" t="str">
        <f>IFERROR(INDEX(個資!P:P,MATCH($A32,個資!$A:$A,0)),"")</f>
        <v/>
      </c>
      <c r="Q32" s="209" t="str">
        <f>IFERROR(INDEX(個資!Q:Q,MATCH($A32,個資!$A:$A,0)),"")</f>
        <v/>
      </c>
      <c r="R32" s="209" t="str">
        <f>IFERROR(INDEX(個資!R:R,MATCH($A32,個資!$A:$A,0)),"")</f>
        <v/>
      </c>
      <c r="S32" s="209" t="str">
        <f>IFERROR(INDEX(個資!S:S,MATCH($A32,個資!$A:$A,0)),"")</f>
        <v/>
      </c>
      <c r="T32" s="209" t="str">
        <f>IFERROR(INDEX(個資!T:T,MATCH($A32,個資!$A:$A,0)),"")</f>
        <v/>
      </c>
      <c r="U32" s="209" t="str">
        <f>IFERROR(INDEX(個資!U:U,MATCH($A32,個資!$A:$A,0)),"")</f>
        <v/>
      </c>
      <c r="V32" s="209" t="str">
        <f>IFERROR(INDEX(個資!V:V,MATCH($A32,個資!$A:$A,0)),"")</f>
        <v/>
      </c>
      <c r="W32" s="209" t="str">
        <f>IFERROR(INDEX(個資!W:W,MATCH($A32,個資!$A:$A,0)),"")</f>
        <v/>
      </c>
      <c r="X32" s="209" t="str">
        <f>IFERROR(INDEX(個資!X:X,MATCH($A32,個資!$A:$A,0)),"")</f>
        <v/>
      </c>
      <c r="Y32" s="209" t="str">
        <f>IFERROR(INDEX(個資!Y:Y,MATCH($A32,個資!$A:$A,0)),"")</f>
        <v/>
      </c>
      <c r="Z32" s="209" t="str">
        <f>IFERROR(INDEX(個資!Z:Z,MATCH($A32,個資!$A:$A,0)),"")</f>
        <v/>
      </c>
      <c r="AA32" s="209" t="str">
        <f>IFERROR(INDEX(個資!AA:AA,MATCH($A32,個資!$A:$A,0)),"")</f>
        <v/>
      </c>
      <c r="AB32" s="209" t="str">
        <f>IFERROR(INDEX(個資!AB:AB,MATCH($A32,個資!$A:$A,0)),"")</f>
        <v/>
      </c>
      <c r="AC32" s="209" t="str">
        <f>IFERROR(INDEX(個資!AC:AC,MATCH($A32,個資!$A:$A,0)),"")</f>
        <v/>
      </c>
      <c r="AD32" s="209" t="str">
        <f>IFERROR(INDEX(個資!AD:AD,MATCH($A32,個資!$A:$A,0)),"")</f>
        <v/>
      </c>
      <c r="AE32" s="209" t="str">
        <f>IFERROR(INDEX(個資!AE:AE,MATCH($A32,個資!$A:$A,0)),"")</f>
        <v/>
      </c>
      <c r="AF32" s="209" t="str">
        <f>IFERROR(INDEX(個資!AF:AF,MATCH($A32,個資!$A:$A,0)),"")</f>
        <v/>
      </c>
      <c r="AG32" s="209" t="str">
        <f>IFERROR(INDEX(個資!AG:AG,MATCH($A32,個資!$A:$A,0)),"")</f>
        <v/>
      </c>
      <c r="AH32" s="209" t="str">
        <f>IFERROR(INDEX(個資!AH:AH,MATCH($A32,個資!$A:$A,0)),"")</f>
        <v/>
      </c>
      <c r="AI32" s="209" t="str">
        <f>IFERROR(INDEX(個資!AI:AI,MATCH($A32,個資!$A:$A,0)),"")</f>
        <v/>
      </c>
      <c r="AJ32" s="209" t="str">
        <f>IFERROR(INDEX(個資!AJ:AJ,MATCH($A32,個資!$A:$A,0)),"")</f>
        <v/>
      </c>
    </row>
    <row r="33" spans="1:36" x14ac:dyDescent="0.4">
      <c r="A33" s="58"/>
      <c r="B33" s="101">
        <v>31</v>
      </c>
      <c r="C33" s="100" t="str">
        <f>IFERROR(INDEX(個資!C:C,MATCH($A33,個資!$A:$A,0)),"")</f>
        <v/>
      </c>
      <c r="D33" s="100" t="str">
        <f>IFERROR(INDEX(個資!D:D,MATCH($A33,個資!$A:$A,0)),"")</f>
        <v/>
      </c>
      <c r="E33" s="209" t="str">
        <f>IFERROR(INDEX(個資!E:E,MATCH($A33,個資!$A:$A,0)),"")</f>
        <v/>
      </c>
      <c r="F33" s="100" t="str">
        <f>IFERROR(INDEX(個資!F:F,MATCH($A33,個資!$A:$A,0)),"")</f>
        <v/>
      </c>
      <c r="G33" s="209" t="str">
        <f>IFERROR(INDEX(個資!G:G,MATCH($A33,個資!$A:$A,0)),"")</f>
        <v/>
      </c>
      <c r="H33" s="209" t="str">
        <f>IFERROR(INDEX(個資!H:H,MATCH($A33,個資!$A:$A,0)),"")</f>
        <v/>
      </c>
      <c r="I33" s="209" t="str">
        <f>IFERROR(INDEX(個資!I:I,MATCH($A33,個資!$A:$A,0)),"")</f>
        <v/>
      </c>
      <c r="J33" s="209" t="str">
        <f>IFERROR(INDEX(個資!J:J,MATCH($A33,個資!$A:$A,0)),"")</f>
        <v/>
      </c>
      <c r="K33" s="209" t="str">
        <f>IFERROR(INDEX(個資!K:K,MATCH($A33,個資!$A:$A,0)),"")</f>
        <v/>
      </c>
      <c r="L33" s="209" t="str">
        <f>IFERROR(INDEX(個資!L:L,MATCH($A33,個資!$A:$A,0)),"")</f>
        <v/>
      </c>
      <c r="M33" s="209" t="str">
        <f>IFERROR(INDEX(個資!M:M,MATCH($A33,個資!$A:$A,0)),"")</f>
        <v/>
      </c>
      <c r="N33" s="210" t="str">
        <f>IFERROR(INDEX(個資!N:N,MATCH($A33,個資!$A:$A,0)),"")</f>
        <v/>
      </c>
      <c r="O33" s="210" t="str">
        <f>IFERROR(INDEX(個資!O:O,MATCH($A33,個資!$A:$A,0)),"")</f>
        <v/>
      </c>
      <c r="P33" s="209" t="str">
        <f>IFERROR(INDEX(個資!P:P,MATCH($A33,個資!$A:$A,0)),"")</f>
        <v/>
      </c>
      <c r="Q33" s="209" t="str">
        <f>IFERROR(INDEX(個資!Q:Q,MATCH($A33,個資!$A:$A,0)),"")</f>
        <v/>
      </c>
      <c r="R33" s="209" t="str">
        <f>IFERROR(INDEX(個資!R:R,MATCH($A33,個資!$A:$A,0)),"")</f>
        <v/>
      </c>
      <c r="S33" s="209" t="str">
        <f>IFERROR(INDEX(個資!S:S,MATCH($A33,個資!$A:$A,0)),"")</f>
        <v/>
      </c>
      <c r="T33" s="209" t="str">
        <f>IFERROR(INDEX(個資!T:T,MATCH($A33,個資!$A:$A,0)),"")</f>
        <v/>
      </c>
      <c r="U33" s="209" t="str">
        <f>IFERROR(INDEX(個資!U:U,MATCH($A33,個資!$A:$A,0)),"")</f>
        <v/>
      </c>
      <c r="V33" s="209" t="str">
        <f>IFERROR(INDEX(個資!V:V,MATCH($A33,個資!$A:$A,0)),"")</f>
        <v/>
      </c>
      <c r="W33" s="209" t="str">
        <f>IFERROR(INDEX(個資!W:W,MATCH($A33,個資!$A:$A,0)),"")</f>
        <v/>
      </c>
      <c r="X33" s="209" t="str">
        <f>IFERROR(INDEX(個資!X:X,MATCH($A33,個資!$A:$A,0)),"")</f>
        <v/>
      </c>
      <c r="Y33" s="209" t="str">
        <f>IFERROR(INDEX(個資!Y:Y,MATCH($A33,個資!$A:$A,0)),"")</f>
        <v/>
      </c>
      <c r="Z33" s="209" t="str">
        <f>IFERROR(INDEX(個資!Z:Z,MATCH($A33,個資!$A:$A,0)),"")</f>
        <v/>
      </c>
      <c r="AA33" s="209" t="str">
        <f>IFERROR(INDEX(個資!AA:AA,MATCH($A33,個資!$A:$A,0)),"")</f>
        <v/>
      </c>
      <c r="AB33" s="209" t="str">
        <f>IFERROR(INDEX(個資!AB:AB,MATCH($A33,個資!$A:$A,0)),"")</f>
        <v/>
      </c>
      <c r="AC33" s="209" t="str">
        <f>IFERROR(INDEX(個資!AC:AC,MATCH($A33,個資!$A:$A,0)),"")</f>
        <v/>
      </c>
      <c r="AD33" s="209" t="str">
        <f>IFERROR(INDEX(個資!AD:AD,MATCH($A33,個資!$A:$A,0)),"")</f>
        <v/>
      </c>
      <c r="AE33" s="209" t="str">
        <f>IFERROR(INDEX(個資!AE:AE,MATCH($A33,個資!$A:$A,0)),"")</f>
        <v/>
      </c>
      <c r="AF33" s="209" t="str">
        <f>IFERROR(INDEX(個資!AF:AF,MATCH($A33,個資!$A:$A,0)),"")</f>
        <v/>
      </c>
      <c r="AG33" s="209" t="str">
        <f>IFERROR(INDEX(個資!AG:AG,MATCH($A33,個資!$A:$A,0)),"")</f>
        <v/>
      </c>
      <c r="AH33" s="209" t="str">
        <f>IFERROR(INDEX(個資!AH:AH,MATCH($A33,個資!$A:$A,0)),"")</f>
        <v/>
      </c>
      <c r="AI33" s="209" t="str">
        <f>IFERROR(INDEX(個資!AI:AI,MATCH($A33,個資!$A:$A,0)),"")</f>
        <v/>
      </c>
      <c r="AJ33" s="209" t="str">
        <f>IFERROR(INDEX(個資!AJ:AJ,MATCH($A33,個資!$A:$A,0)),"")</f>
        <v/>
      </c>
    </row>
    <row r="34" spans="1:36" x14ac:dyDescent="0.4">
      <c r="A34" s="58"/>
      <c r="B34" s="101">
        <v>32</v>
      </c>
      <c r="C34" s="100" t="str">
        <f>IFERROR(INDEX(個資!C:C,MATCH($A34,個資!$A:$A,0)),"")</f>
        <v/>
      </c>
      <c r="D34" s="100" t="str">
        <f>IFERROR(INDEX(個資!D:D,MATCH($A34,個資!$A:$A,0)),"")</f>
        <v/>
      </c>
      <c r="E34" s="209" t="str">
        <f>IFERROR(INDEX(個資!E:E,MATCH($A34,個資!$A:$A,0)),"")</f>
        <v/>
      </c>
      <c r="F34" s="100" t="str">
        <f>IFERROR(INDEX(個資!F:F,MATCH($A34,個資!$A:$A,0)),"")</f>
        <v/>
      </c>
      <c r="G34" s="209" t="str">
        <f>IFERROR(INDEX(個資!G:G,MATCH($A34,個資!$A:$A,0)),"")</f>
        <v/>
      </c>
      <c r="H34" s="209" t="str">
        <f>IFERROR(INDEX(個資!H:H,MATCH($A34,個資!$A:$A,0)),"")</f>
        <v/>
      </c>
      <c r="I34" s="209" t="str">
        <f>IFERROR(INDEX(個資!I:I,MATCH($A34,個資!$A:$A,0)),"")</f>
        <v/>
      </c>
      <c r="J34" s="209" t="str">
        <f>IFERROR(INDEX(個資!J:J,MATCH($A34,個資!$A:$A,0)),"")</f>
        <v/>
      </c>
      <c r="K34" s="209" t="str">
        <f>IFERROR(INDEX(個資!K:K,MATCH($A34,個資!$A:$A,0)),"")</f>
        <v/>
      </c>
      <c r="L34" s="209" t="str">
        <f>IFERROR(INDEX(個資!L:L,MATCH($A34,個資!$A:$A,0)),"")</f>
        <v/>
      </c>
      <c r="M34" s="209" t="str">
        <f>IFERROR(INDEX(個資!M:M,MATCH($A34,個資!$A:$A,0)),"")</f>
        <v/>
      </c>
      <c r="N34" s="210" t="str">
        <f>IFERROR(INDEX(個資!N:N,MATCH($A34,個資!$A:$A,0)),"")</f>
        <v/>
      </c>
      <c r="O34" s="210" t="str">
        <f>IFERROR(INDEX(個資!O:O,MATCH($A34,個資!$A:$A,0)),"")</f>
        <v/>
      </c>
      <c r="P34" s="209" t="str">
        <f>IFERROR(INDEX(個資!P:P,MATCH($A34,個資!$A:$A,0)),"")</f>
        <v/>
      </c>
      <c r="Q34" s="209" t="str">
        <f>IFERROR(INDEX(個資!Q:Q,MATCH($A34,個資!$A:$A,0)),"")</f>
        <v/>
      </c>
      <c r="R34" s="209" t="str">
        <f>IFERROR(INDEX(個資!R:R,MATCH($A34,個資!$A:$A,0)),"")</f>
        <v/>
      </c>
      <c r="S34" s="209" t="str">
        <f>IFERROR(INDEX(個資!S:S,MATCH($A34,個資!$A:$A,0)),"")</f>
        <v/>
      </c>
      <c r="T34" s="209" t="str">
        <f>IFERROR(INDEX(個資!T:T,MATCH($A34,個資!$A:$A,0)),"")</f>
        <v/>
      </c>
      <c r="U34" s="209" t="str">
        <f>IFERROR(INDEX(個資!U:U,MATCH($A34,個資!$A:$A,0)),"")</f>
        <v/>
      </c>
      <c r="V34" s="209" t="str">
        <f>IFERROR(INDEX(個資!V:V,MATCH($A34,個資!$A:$A,0)),"")</f>
        <v/>
      </c>
      <c r="W34" s="209" t="str">
        <f>IFERROR(INDEX(個資!W:W,MATCH($A34,個資!$A:$A,0)),"")</f>
        <v/>
      </c>
      <c r="X34" s="209" t="str">
        <f>IFERROR(INDEX(個資!X:X,MATCH($A34,個資!$A:$A,0)),"")</f>
        <v/>
      </c>
      <c r="Y34" s="209" t="str">
        <f>IFERROR(INDEX(個資!Y:Y,MATCH($A34,個資!$A:$A,0)),"")</f>
        <v/>
      </c>
      <c r="Z34" s="209" t="str">
        <f>IFERROR(INDEX(個資!Z:Z,MATCH($A34,個資!$A:$A,0)),"")</f>
        <v/>
      </c>
      <c r="AA34" s="209" t="str">
        <f>IFERROR(INDEX(個資!AA:AA,MATCH($A34,個資!$A:$A,0)),"")</f>
        <v/>
      </c>
      <c r="AB34" s="209" t="str">
        <f>IFERROR(INDEX(個資!AB:AB,MATCH($A34,個資!$A:$A,0)),"")</f>
        <v/>
      </c>
      <c r="AC34" s="209" t="str">
        <f>IFERROR(INDEX(個資!AC:AC,MATCH($A34,個資!$A:$A,0)),"")</f>
        <v/>
      </c>
      <c r="AD34" s="209" t="str">
        <f>IFERROR(INDEX(個資!AD:AD,MATCH($A34,個資!$A:$A,0)),"")</f>
        <v/>
      </c>
      <c r="AE34" s="209" t="str">
        <f>IFERROR(INDEX(個資!AE:AE,MATCH($A34,個資!$A:$A,0)),"")</f>
        <v/>
      </c>
      <c r="AF34" s="209" t="str">
        <f>IFERROR(INDEX(個資!AF:AF,MATCH($A34,個資!$A:$A,0)),"")</f>
        <v/>
      </c>
      <c r="AG34" s="209" t="str">
        <f>IFERROR(INDEX(個資!AG:AG,MATCH($A34,個資!$A:$A,0)),"")</f>
        <v/>
      </c>
      <c r="AH34" s="209" t="str">
        <f>IFERROR(INDEX(個資!AH:AH,MATCH($A34,個資!$A:$A,0)),"")</f>
        <v/>
      </c>
      <c r="AI34" s="209" t="str">
        <f>IFERROR(INDEX(個資!AI:AI,MATCH($A34,個資!$A:$A,0)),"")</f>
        <v/>
      </c>
      <c r="AJ34" s="209" t="str">
        <f>IFERROR(INDEX(個資!AJ:AJ,MATCH($A34,個資!$A:$A,0)),"")</f>
        <v/>
      </c>
    </row>
    <row r="35" spans="1:36" x14ac:dyDescent="0.4">
      <c r="A35" s="58"/>
      <c r="B35" s="101">
        <v>33</v>
      </c>
      <c r="C35" s="100" t="str">
        <f>IFERROR(INDEX(個資!C:C,MATCH($A35,個資!$A:$A,0)),"")</f>
        <v/>
      </c>
      <c r="D35" s="100" t="str">
        <f>IFERROR(INDEX(個資!D:D,MATCH($A35,個資!$A:$A,0)),"")</f>
        <v/>
      </c>
      <c r="E35" s="209" t="str">
        <f>IFERROR(INDEX(個資!E:E,MATCH($A35,個資!$A:$A,0)),"")</f>
        <v/>
      </c>
      <c r="F35" s="100" t="str">
        <f>IFERROR(INDEX(個資!F:F,MATCH($A35,個資!$A:$A,0)),"")</f>
        <v/>
      </c>
      <c r="G35" s="209" t="str">
        <f>IFERROR(INDEX(個資!G:G,MATCH($A35,個資!$A:$A,0)),"")</f>
        <v/>
      </c>
      <c r="H35" s="209" t="str">
        <f>IFERROR(INDEX(個資!H:H,MATCH($A35,個資!$A:$A,0)),"")</f>
        <v/>
      </c>
      <c r="I35" s="209" t="str">
        <f>IFERROR(INDEX(個資!I:I,MATCH($A35,個資!$A:$A,0)),"")</f>
        <v/>
      </c>
      <c r="J35" s="209" t="str">
        <f>IFERROR(INDEX(個資!J:J,MATCH($A35,個資!$A:$A,0)),"")</f>
        <v/>
      </c>
      <c r="K35" s="209" t="str">
        <f>IFERROR(INDEX(個資!K:K,MATCH($A35,個資!$A:$A,0)),"")</f>
        <v/>
      </c>
      <c r="L35" s="209" t="str">
        <f>IFERROR(INDEX(個資!L:L,MATCH($A35,個資!$A:$A,0)),"")</f>
        <v/>
      </c>
      <c r="M35" s="209" t="str">
        <f>IFERROR(INDEX(個資!M:M,MATCH($A35,個資!$A:$A,0)),"")</f>
        <v/>
      </c>
      <c r="N35" s="210" t="str">
        <f>IFERROR(INDEX(個資!N:N,MATCH($A35,個資!$A:$A,0)),"")</f>
        <v/>
      </c>
      <c r="O35" s="210" t="str">
        <f>IFERROR(INDEX(個資!O:O,MATCH($A35,個資!$A:$A,0)),"")</f>
        <v/>
      </c>
      <c r="P35" s="209" t="str">
        <f>IFERROR(INDEX(個資!P:P,MATCH($A35,個資!$A:$A,0)),"")</f>
        <v/>
      </c>
      <c r="Q35" s="209" t="str">
        <f>IFERROR(INDEX(個資!Q:Q,MATCH($A35,個資!$A:$A,0)),"")</f>
        <v/>
      </c>
      <c r="R35" s="209" t="str">
        <f>IFERROR(INDEX(個資!R:R,MATCH($A35,個資!$A:$A,0)),"")</f>
        <v/>
      </c>
      <c r="S35" s="209" t="str">
        <f>IFERROR(INDEX(個資!S:S,MATCH($A35,個資!$A:$A,0)),"")</f>
        <v/>
      </c>
      <c r="T35" s="209" t="str">
        <f>IFERROR(INDEX(個資!T:T,MATCH($A35,個資!$A:$A,0)),"")</f>
        <v/>
      </c>
      <c r="U35" s="209" t="str">
        <f>IFERROR(INDEX(個資!U:U,MATCH($A35,個資!$A:$A,0)),"")</f>
        <v/>
      </c>
      <c r="V35" s="209" t="str">
        <f>IFERROR(INDEX(個資!V:V,MATCH($A35,個資!$A:$A,0)),"")</f>
        <v/>
      </c>
      <c r="W35" s="209" t="str">
        <f>IFERROR(INDEX(個資!W:W,MATCH($A35,個資!$A:$A,0)),"")</f>
        <v/>
      </c>
      <c r="X35" s="209" t="str">
        <f>IFERROR(INDEX(個資!X:X,MATCH($A35,個資!$A:$A,0)),"")</f>
        <v/>
      </c>
      <c r="Y35" s="209" t="str">
        <f>IFERROR(INDEX(個資!Y:Y,MATCH($A35,個資!$A:$A,0)),"")</f>
        <v/>
      </c>
      <c r="Z35" s="209" t="str">
        <f>IFERROR(INDEX(個資!Z:Z,MATCH($A35,個資!$A:$A,0)),"")</f>
        <v/>
      </c>
      <c r="AA35" s="209" t="str">
        <f>IFERROR(INDEX(個資!AA:AA,MATCH($A35,個資!$A:$A,0)),"")</f>
        <v/>
      </c>
      <c r="AB35" s="209" t="str">
        <f>IFERROR(INDEX(個資!AB:AB,MATCH($A35,個資!$A:$A,0)),"")</f>
        <v/>
      </c>
      <c r="AC35" s="209" t="str">
        <f>IFERROR(INDEX(個資!AC:AC,MATCH($A35,個資!$A:$A,0)),"")</f>
        <v/>
      </c>
      <c r="AD35" s="209" t="str">
        <f>IFERROR(INDEX(個資!AD:AD,MATCH($A35,個資!$A:$A,0)),"")</f>
        <v/>
      </c>
      <c r="AE35" s="209" t="str">
        <f>IFERROR(INDEX(個資!AE:AE,MATCH($A35,個資!$A:$A,0)),"")</f>
        <v/>
      </c>
      <c r="AF35" s="209" t="str">
        <f>IFERROR(INDEX(個資!AF:AF,MATCH($A35,個資!$A:$A,0)),"")</f>
        <v/>
      </c>
      <c r="AG35" s="209" t="str">
        <f>IFERROR(INDEX(個資!AG:AG,MATCH($A35,個資!$A:$A,0)),"")</f>
        <v/>
      </c>
      <c r="AH35" s="209" t="str">
        <f>IFERROR(INDEX(個資!AH:AH,MATCH($A35,個資!$A:$A,0)),"")</f>
        <v/>
      </c>
      <c r="AI35" s="209" t="str">
        <f>IFERROR(INDEX(個資!AI:AI,MATCH($A35,個資!$A:$A,0)),"")</f>
        <v/>
      </c>
      <c r="AJ35" s="209" t="str">
        <f>IFERROR(INDEX(個資!AJ:AJ,MATCH($A35,個資!$A:$A,0)),"")</f>
        <v/>
      </c>
    </row>
    <row r="36" spans="1:36" x14ac:dyDescent="0.4">
      <c r="A36" s="58"/>
      <c r="B36" s="101">
        <v>34</v>
      </c>
      <c r="C36" s="100" t="str">
        <f>IFERROR(INDEX(個資!C:C,MATCH($A36,個資!$A:$A,0)),"")</f>
        <v/>
      </c>
      <c r="D36" s="100" t="str">
        <f>IFERROR(INDEX(個資!D:D,MATCH($A36,個資!$A:$A,0)),"")</f>
        <v/>
      </c>
      <c r="E36" s="209" t="str">
        <f>IFERROR(INDEX(個資!E:E,MATCH($A36,個資!$A:$A,0)),"")</f>
        <v/>
      </c>
      <c r="F36" s="100" t="str">
        <f>IFERROR(INDEX(個資!F:F,MATCH($A36,個資!$A:$A,0)),"")</f>
        <v/>
      </c>
      <c r="G36" s="209" t="str">
        <f>IFERROR(INDEX(個資!G:G,MATCH($A36,個資!$A:$A,0)),"")</f>
        <v/>
      </c>
      <c r="H36" s="209" t="str">
        <f>IFERROR(INDEX(個資!H:H,MATCH($A36,個資!$A:$A,0)),"")</f>
        <v/>
      </c>
      <c r="I36" s="209" t="str">
        <f>IFERROR(INDEX(個資!I:I,MATCH($A36,個資!$A:$A,0)),"")</f>
        <v/>
      </c>
      <c r="J36" s="209" t="str">
        <f>IFERROR(INDEX(個資!J:J,MATCH($A36,個資!$A:$A,0)),"")</f>
        <v/>
      </c>
      <c r="K36" s="209" t="str">
        <f>IFERROR(INDEX(個資!K:K,MATCH($A36,個資!$A:$A,0)),"")</f>
        <v/>
      </c>
      <c r="L36" s="209" t="str">
        <f>IFERROR(INDEX(個資!L:L,MATCH($A36,個資!$A:$A,0)),"")</f>
        <v/>
      </c>
      <c r="M36" s="209" t="str">
        <f>IFERROR(INDEX(個資!M:M,MATCH($A36,個資!$A:$A,0)),"")</f>
        <v/>
      </c>
      <c r="N36" s="210" t="str">
        <f>IFERROR(INDEX(個資!N:N,MATCH($A36,個資!$A:$A,0)),"")</f>
        <v/>
      </c>
      <c r="O36" s="210" t="str">
        <f>IFERROR(INDEX(個資!O:O,MATCH($A36,個資!$A:$A,0)),"")</f>
        <v/>
      </c>
      <c r="P36" s="209" t="str">
        <f>IFERROR(INDEX(個資!P:P,MATCH($A36,個資!$A:$A,0)),"")</f>
        <v/>
      </c>
      <c r="Q36" s="209" t="str">
        <f>IFERROR(INDEX(個資!Q:Q,MATCH($A36,個資!$A:$A,0)),"")</f>
        <v/>
      </c>
      <c r="R36" s="209" t="str">
        <f>IFERROR(INDEX(個資!R:R,MATCH($A36,個資!$A:$A,0)),"")</f>
        <v/>
      </c>
      <c r="S36" s="209" t="str">
        <f>IFERROR(INDEX(個資!S:S,MATCH($A36,個資!$A:$A,0)),"")</f>
        <v/>
      </c>
      <c r="T36" s="209" t="str">
        <f>IFERROR(INDEX(個資!T:T,MATCH($A36,個資!$A:$A,0)),"")</f>
        <v/>
      </c>
      <c r="U36" s="209" t="str">
        <f>IFERROR(INDEX(個資!U:U,MATCH($A36,個資!$A:$A,0)),"")</f>
        <v/>
      </c>
      <c r="V36" s="209" t="str">
        <f>IFERROR(INDEX(個資!V:V,MATCH($A36,個資!$A:$A,0)),"")</f>
        <v/>
      </c>
      <c r="W36" s="209" t="str">
        <f>IFERROR(INDEX(個資!W:W,MATCH($A36,個資!$A:$A,0)),"")</f>
        <v/>
      </c>
      <c r="X36" s="209" t="str">
        <f>IFERROR(INDEX(個資!X:X,MATCH($A36,個資!$A:$A,0)),"")</f>
        <v/>
      </c>
      <c r="Y36" s="209" t="str">
        <f>IFERROR(INDEX(個資!Y:Y,MATCH($A36,個資!$A:$A,0)),"")</f>
        <v/>
      </c>
      <c r="Z36" s="209" t="str">
        <f>IFERROR(INDEX(個資!Z:Z,MATCH($A36,個資!$A:$A,0)),"")</f>
        <v/>
      </c>
      <c r="AA36" s="209" t="str">
        <f>IFERROR(INDEX(個資!AA:AA,MATCH($A36,個資!$A:$A,0)),"")</f>
        <v/>
      </c>
      <c r="AB36" s="209" t="str">
        <f>IFERROR(INDEX(個資!AB:AB,MATCH($A36,個資!$A:$A,0)),"")</f>
        <v/>
      </c>
      <c r="AC36" s="209" t="str">
        <f>IFERROR(INDEX(個資!AC:AC,MATCH($A36,個資!$A:$A,0)),"")</f>
        <v/>
      </c>
      <c r="AD36" s="209" t="str">
        <f>IFERROR(INDEX(個資!AD:AD,MATCH($A36,個資!$A:$A,0)),"")</f>
        <v/>
      </c>
      <c r="AE36" s="209" t="str">
        <f>IFERROR(INDEX(個資!AE:AE,MATCH($A36,個資!$A:$A,0)),"")</f>
        <v/>
      </c>
      <c r="AF36" s="209" t="str">
        <f>IFERROR(INDEX(個資!AF:AF,MATCH($A36,個資!$A:$A,0)),"")</f>
        <v/>
      </c>
      <c r="AG36" s="209" t="str">
        <f>IFERROR(INDEX(個資!AG:AG,MATCH($A36,個資!$A:$A,0)),"")</f>
        <v/>
      </c>
      <c r="AH36" s="209" t="str">
        <f>IFERROR(INDEX(個資!AH:AH,MATCH($A36,個資!$A:$A,0)),"")</f>
        <v/>
      </c>
      <c r="AI36" s="209" t="str">
        <f>IFERROR(INDEX(個資!AI:AI,MATCH($A36,個資!$A:$A,0)),"")</f>
        <v/>
      </c>
      <c r="AJ36" s="209" t="str">
        <f>IFERROR(INDEX(個資!AJ:AJ,MATCH($A36,個資!$A:$A,0)),"")</f>
        <v/>
      </c>
    </row>
    <row r="37" spans="1:36" x14ac:dyDescent="0.4">
      <c r="A37" s="58">
        <v>1</v>
      </c>
      <c r="B37" s="101">
        <v>35</v>
      </c>
      <c r="C37" s="100" t="str">
        <f>IFERROR(INDEX(個資!C:C,MATCH($A37,個資!$A:$A,0)),"")</f>
        <v>101</v>
      </c>
      <c r="D37" s="100" t="str">
        <f>IFERROR(INDEX(個資!D:D,MATCH($A37,個資!$A:$A,0)),"")</f>
        <v>01</v>
      </c>
      <c r="E37" s="209" t="str">
        <f>IFERROR(INDEX(個資!E:E,MATCH($A37,個資!$A:$A,0)),"")</f>
        <v>唐老鴨(男)</v>
      </c>
      <c r="F37" s="100">
        <f>IFERROR(INDEX(個資!F:F,MATCH($A37,個資!$A:$A,0)),"")</f>
        <v>1080101</v>
      </c>
      <c r="G37" s="209" t="str">
        <f>IFERROR(INDEX(個資!G:G,MATCH($A37,個資!$A:$A,0)),"")</f>
        <v>唐老鴨</v>
      </c>
      <c r="H37" s="209" t="str">
        <f>IFERROR(INDEX(個資!H:H,MATCH($A37,個資!$A:$A,0)),"")</f>
        <v>ABC1</v>
      </c>
      <c r="I37" s="209" t="str">
        <f>IFERROR(INDEX(個資!I:I,MATCH($A37,個資!$A:$A,0)),"")</f>
        <v>A123456789</v>
      </c>
      <c r="J37" s="209">
        <f>IFERROR(INDEX(個資!J:J,MATCH($A37,個資!$A:$A,0)),"")</f>
        <v>950908</v>
      </c>
      <c r="K37" s="209" t="str">
        <f>IFERROR(INDEX(個資!K:K,MATCH($A37,個資!$A:$A,0)),"")</f>
        <v>730台南市新營區民治東路30號</v>
      </c>
      <c r="L37" s="209" t="str">
        <f>IFERROR(INDEX(個資!L:L,MATCH($A37,個資!$A:$A,0)),"")</f>
        <v>西瓜1</v>
      </c>
      <c r="M37" s="209" t="str">
        <f>IFERROR(INDEX(個資!M:M,MATCH($A37,個資!$A:$A,0)),"")</f>
        <v>06-632-2954</v>
      </c>
      <c r="N37" s="210" t="str">
        <f>IFERROR(INDEX(個資!N:N,MATCH($A37,個資!$A:$A,0)),"")</f>
        <v>0912-345-111</v>
      </c>
      <c r="O37" s="210" t="str">
        <f>IFERROR(INDEX(個資!O:O,MATCH($A37,個資!$A:$A,0)),"")</f>
        <v>0955-888-222</v>
      </c>
      <c r="P37" s="209" t="str">
        <f>IFERROR(INDEX(個資!P:P,MATCH($A37,個資!$A:$A,0)),"")</f>
        <v>男</v>
      </c>
      <c r="Q37" s="209">
        <f>IFERROR(INDEX(個資!Q:Q,MATCH($A37,個資!$A:$A,0)),"")</f>
        <v>0</v>
      </c>
      <c r="R37" s="209">
        <f>IFERROR(INDEX(個資!R:R,MATCH($A37,個資!$A:$A,0)),"")</f>
        <v>0</v>
      </c>
      <c r="S37" s="209">
        <f>IFERROR(INDEX(個資!S:S,MATCH($A37,個資!$A:$A,0)),"")</f>
        <v>0</v>
      </c>
      <c r="T37" s="209">
        <f>IFERROR(INDEX(個資!T:T,MATCH($A37,個資!$A:$A,0)),"")</f>
        <v>0</v>
      </c>
      <c r="U37" s="209">
        <f>IFERROR(INDEX(個資!U:U,MATCH($A37,個資!$A:$A,0)),"")</f>
        <v>0</v>
      </c>
      <c r="V37" s="209">
        <f>IFERROR(INDEX(個資!V:V,MATCH($A37,個資!$A:$A,0)),"")</f>
        <v>0</v>
      </c>
      <c r="W37" s="209">
        <f>IFERROR(INDEX(個資!W:W,MATCH($A37,個資!$A:$A,0)),"")</f>
        <v>0</v>
      </c>
      <c r="X37" s="209">
        <f>IFERROR(INDEX(個資!X:X,MATCH($A37,個資!$A:$A,0)),"")</f>
        <v>0</v>
      </c>
      <c r="Y37" s="209">
        <f>IFERROR(INDEX(個資!Y:Y,MATCH($A37,個資!$A:$A,0)),"")</f>
        <v>0</v>
      </c>
      <c r="Z37" s="209">
        <f>IFERROR(INDEX(個資!Z:Z,MATCH($A37,個資!$A:$A,0)),"")</f>
        <v>0</v>
      </c>
      <c r="AA37" s="209">
        <f>IFERROR(INDEX(個資!AA:AA,MATCH($A37,個資!$A:$A,0)),"")</f>
        <v>0</v>
      </c>
      <c r="AB37" s="209">
        <f>IFERROR(INDEX(個資!AB:AB,MATCH($A37,個資!$A:$A,0)),"")</f>
        <v>0</v>
      </c>
      <c r="AC37" s="209">
        <f>IFERROR(INDEX(個資!AC:AC,MATCH($A37,個資!$A:$A,0)),"")</f>
        <v>0</v>
      </c>
      <c r="AD37" s="209">
        <f>IFERROR(INDEX(個資!AD:AD,MATCH($A37,個資!$A:$A,0)),"")</f>
        <v>0</v>
      </c>
      <c r="AE37" s="209">
        <f>IFERROR(INDEX(個資!AE:AE,MATCH($A37,個資!$A:$A,0)),"")</f>
        <v>0</v>
      </c>
      <c r="AF37" s="209">
        <f>IFERROR(INDEX(個資!AF:AF,MATCH($A37,個資!$A:$A,0)),"")</f>
        <v>0</v>
      </c>
      <c r="AG37" s="209">
        <f>IFERROR(INDEX(個資!AG:AG,MATCH($A37,個資!$A:$A,0)),"")</f>
        <v>0</v>
      </c>
      <c r="AH37" s="209">
        <f>IFERROR(INDEX(個資!AH:AH,MATCH($A37,個資!$A:$A,0)),"")</f>
        <v>0</v>
      </c>
      <c r="AI37" s="209">
        <f>IFERROR(INDEX(個資!AI:AI,MATCH($A37,個資!$A:$A,0)),"")</f>
        <v>0</v>
      </c>
      <c r="AJ37" s="209">
        <f>IFERROR(INDEX(個資!AJ:AJ,MATCH($A37,個資!$A:$A,0)),"")</f>
        <v>0</v>
      </c>
    </row>
    <row r="38" spans="1:36" x14ac:dyDescent="0.4">
      <c r="A38" s="64"/>
      <c r="C38" s="59"/>
      <c r="D38" s="59"/>
      <c r="E38" s="211"/>
      <c r="F38" s="59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</row>
    <row r="39" spans="1:36" x14ac:dyDescent="0.4">
      <c r="A39" s="64"/>
      <c r="C39" s="59"/>
      <c r="D39" s="59"/>
      <c r="E39" s="211"/>
      <c r="F39" s="59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</row>
    <row r="40" spans="1:36" x14ac:dyDescent="0.4">
      <c r="A40" s="64"/>
      <c r="C40" s="59"/>
      <c r="D40" s="59"/>
      <c r="E40" s="211"/>
      <c r="F40" s="59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</row>
    <row r="41" spans="1:36" x14ac:dyDescent="0.4">
      <c r="A41" s="64"/>
      <c r="C41" s="59"/>
      <c r="D41" s="59"/>
      <c r="E41" s="211"/>
      <c r="F41" s="59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</row>
    <row r="42" spans="1:36" x14ac:dyDescent="0.4">
      <c r="A42" s="64"/>
      <c r="C42" s="59"/>
      <c r="D42" s="59"/>
      <c r="E42" s="211"/>
      <c r="F42" s="59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</row>
    <row r="43" spans="1:36" x14ac:dyDescent="0.4">
      <c r="A43" s="64"/>
      <c r="C43" s="59"/>
      <c r="D43" s="59"/>
      <c r="E43" s="211"/>
      <c r="F43" s="59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</row>
    <row r="44" spans="1:36" x14ac:dyDescent="0.4">
      <c r="A44" s="64"/>
      <c r="C44" s="59"/>
      <c r="D44" s="59"/>
      <c r="E44" s="211"/>
      <c r="F44" s="59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</row>
    <row r="45" spans="1:36" x14ac:dyDescent="0.4">
      <c r="A45" s="64"/>
      <c r="C45" s="59"/>
      <c r="D45" s="59"/>
      <c r="E45" s="211"/>
      <c r="F45" s="59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</row>
    <row r="46" spans="1:36" x14ac:dyDescent="0.4">
      <c r="A46" s="64"/>
      <c r="C46" s="59"/>
      <c r="D46" s="59"/>
      <c r="E46" s="211"/>
      <c r="F46" s="59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</row>
    <row r="47" spans="1:36" x14ac:dyDescent="0.4">
      <c r="A47" s="64"/>
      <c r="C47" s="59"/>
      <c r="D47" s="59"/>
      <c r="E47" s="211"/>
      <c r="F47" s="59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</row>
    <row r="48" spans="1:36" x14ac:dyDescent="0.4">
      <c r="A48" s="64"/>
      <c r="C48" s="59"/>
      <c r="D48" s="59"/>
      <c r="E48" s="211"/>
      <c r="F48" s="59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</row>
    <row r="49" spans="1:26" x14ac:dyDescent="0.4">
      <c r="A49" s="64"/>
      <c r="C49" s="59"/>
      <c r="D49" s="59"/>
      <c r="E49" s="211"/>
      <c r="F49" s="59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</row>
    <row r="50" spans="1:26" x14ac:dyDescent="0.4">
      <c r="A50" s="64"/>
      <c r="C50" s="59"/>
      <c r="D50" s="59"/>
      <c r="E50" s="211"/>
      <c r="F50" s="59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</row>
    <row r="51" spans="1:26" x14ac:dyDescent="0.4">
      <c r="A51" s="64"/>
      <c r="C51" s="59"/>
      <c r="D51" s="59"/>
      <c r="E51" s="211"/>
      <c r="F51" s="59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</row>
    <row r="52" spans="1:26" x14ac:dyDescent="0.4">
      <c r="A52" s="64"/>
      <c r="C52" s="59"/>
      <c r="D52" s="59"/>
      <c r="E52" s="211"/>
      <c r="F52" s="59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</row>
    <row r="53" spans="1:26" x14ac:dyDescent="0.4">
      <c r="A53" s="64"/>
      <c r="C53" s="59"/>
      <c r="D53" s="59"/>
      <c r="E53" s="211"/>
      <c r="F53" s="59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</row>
    <row r="54" spans="1:26" x14ac:dyDescent="0.4">
      <c r="A54" s="64"/>
      <c r="C54" s="59"/>
      <c r="D54" s="59"/>
      <c r="E54" s="211"/>
      <c r="F54" s="59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</row>
    <row r="55" spans="1:26" x14ac:dyDescent="0.4">
      <c r="A55" s="64"/>
      <c r="C55" s="59"/>
      <c r="D55" s="59"/>
      <c r="E55" s="211"/>
      <c r="F55" s="59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</row>
    <row r="56" spans="1:26" x14ac:dyDescent="0.4">
      <c r="A56" s="64"/>
      <c r="C56" s="59"/>
      <c r="D56" s="59"/>
      <c r="E56" s="211"/>
      <c r="F56" s="59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</row>
    <row r="57" spans="1:26" x14ac:dyDescent="0.4">
      <c r="A57" s="64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</row>
    <row r="58" spans="1:26" x14ac:dyDescent="0.4">
      <c r="A58" s="64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</row>
    <row r="59" spans="1:26" x14ac:dyDescent="0.4">
      <c r="A59" s="64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</row>
    <row r="60" spans="1:26" x14ac:dyDescent="0.4">
      <c r="A60" s="64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</row>
    <row r="61" spans="1:26" x14ac:dyDescent="0.4">
      <c r="A61" s="64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</row>
    <row r="62" spans="1:26" x14ac:dyDescent="0.4">
      <c r="A62" s="64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</row>
    <row r="63" spans="1:26" x14ac:dyDescent="0.4">
      <c r="A63" s="64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</row>
    <row r="64" spans="1:26" x14ac:dyDescent="0.4">
      <c r="A64" s="64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</row>
    <row r="65" spans="1:16" x14ac:dyDescent="0.4">
      <c r="A65" s="64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</row>
    <row r="66" spans="1:16" x14ac:dyDescent="0.4">
      <c r="A66" s="64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</row>
    <row r="67" spans="1:16" x14ac:dyDescent="0.4">
      <c r="A67" s="64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1:16" x14ac:dyDescent="0.4">
      <c r="A68" s="64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</row>
    <row r="69" spans="1:16" x14ac:dyDescent="0.4">
      <c r="A69" s="64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</row>
    <row r="70" spans="1:16" x14ac:dyDescent="0.4">
      <c r="A70" s="64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</row>
    <row r="71" spans="1:16" x14ac:dyDescent="0.4">
      <c r="A71" s="64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</row>
    <row r="72" spans="1:16" x14ac:dyDescent="0.4">
      <c r="A72" s="64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</row>
    <row r="73" spans="1:16" x14ac:dyDescent="0.4">
      <c r="A73" s="64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</row>
    <row r="74" spans="1:16" x14ac:dyDescent="0.4">
      <c r="A74" s="64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</row>
    <row r="75" spans="1:16" x14ac:dyDescent="0.4">
      <c r="A75" s="64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</row>
    <row r="76" spans="1:16" x14ac:dyDescent="0.4">
      <c r="A76" s="64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</row>
    <row r="77" spans="1:16" x14ac:dyDescent="0.4">
      <c r="A77" s="64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</row>
    <row r="78" spans="1:16" x14ac:dyDescent="0.4">
      <c r="A78" s="64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</row>
    <row r="79" spans="1:16" x14ac:dyDescent="0.4">
      <c r="A79" s="64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</row>
    <row r="80" spans="1:16" x14ac:dyDescent="0.4">
      <c r="A80" s="64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</row>
    <row r="81" spans="1:16" x14ac:dyDescent="0.4">
      <c r="A81" s="64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</row>
    <row r="82" spans="1:16" x14ac:dyDescent="0.4">
      <c r="A82" s="64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</row>
    <row r="83" spans="1:16" x14ac:dyDescent="0.4">
      <c r="A83" s="64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</row>
    <row r="84" spans="1:16" x14ac:dyDescent="0.4">
      <c r="A84" s="64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</row>
    <row r="85" spans="1:16" x14ac:dyDescent="0.4">
      <c r="A85" s="64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</row>
    <row r="86" spans="1:16" x14ac:dyDescent="0.4">
      <c r="A86" s="64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</row>
    <row r="87" spans="1:16" x14ac:dyDescent="0.4">
      <c r="A87" s="64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</row>
    <row r="88" spans="1:16" x14ac:dyDescent="0.4">
      <c r="A88" s="64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</row>
    <row r="89" spans="1:16" x14ac:dyDescent="0.4">
      <c r="A89" s="64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</row>
    <row r="90" spans="1:16" x14ac:dyDescent="0.4">
      <c r="A90" s="64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</row>
    <row r="91" spans="1:16" x14ac:dyDescent="0.4">
      <c r="A91" s="64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</row>
    <row r="92" spans="1:16" x14ac:dyDescent="0.4">
      <c r="A92" s="64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</row>
    <row r="93" spans="1:16" x14ac:dyDescent="0.4">
      <c r="A93" s="64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</row>
    <row r="94" spans="1:16" x14ac:dyDescent="0.4">
      <c r="A94" s="64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</row>
    <row r="95" spans="1:16" x14ac:dyDescent="0.4">
      <c r="A95" s="64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</row>
    <row r="96" spans="1:16" x14ac:dyDescent="0.4">
      <c r="E96" s="52"/>
      <c r="H96" s="52"/>
      <c r="P96" s="52"/>
    </row>
    <row r="97" spans="5:16" x14ac:dyDescent="0.4">
      <c r="E97" s="52"/>
      <c r="H97" s="52"/>
      <c r="P97" s="52"/>
    </row>
    <row r="98" spans="5:16" x14ac:dyDescent="0.4">
      <c r="E98" s="52"/>
      <c r="H98" s="52"/>
      <c r="P98" s="52"/>
    </row>
    <row r="99" spans="5:16" x14ac:dyDescent="0.4">
      <c r="E99" s="52"/>
      <c r="H99" s="52"/>
      <c r="P99" s="52"/>
    </row>
    <row r="100" spans="5:16" x14ac:dyDescent="0.4">
      <c r="E100" s="52"/>
      <c r="H100" s="52"/>
      <c r="P100" s="52"/>
    </row>
    <row r="101" spans="5:16" x14ac:dyDescent="0.4">
      <c r="E101" s="52"/>
      <c r="H101" s="52"/>
      <c r="P101" s="52"/>
    </row>
    <row r="102" spans="5:16" x14ac:dyDescent="0.4">
      <c r="E102" s="52"/>
      <c r="H102" s="52"/>
      <c r="P102" s="52"/>
    </row>
    <row r="103" spans="5:16" x14ac:dyDescent="0.4">
      <c r="E103" s="52"/>
      <c r="H103" s="52"/>
      <c r="P103" s="52"/>
    </row>
    <row r="104" spans="5:16" x14ac:dyDescent="0.4">
      <c r="E104" s="52"/>
      <c r="H104" s="52"/>
      <c r="P104" s="52"/>
    </row>
    <row r="105" spans="5:16" x14ac:dyDescent="0.4">
      <c r="E105" s="52"/>
      <c r="H105" s="52"/>
      <c r="P105" s="52"/>
    </row>
    <row r="106" spans="5:16" x14ac:dyDescent="0.4">
      <c r="E106" s="52"/>
      <c r="H106" s="52"/>
      <c r="P106" s="52"/>
    </row>
    <row r="107" spans="5:16" x14ac:dyDescent="0.4">
      <c r="E107" s="52"/>
      <c r="H107" s="52"/>
      <c r="P107" s="52"/>
    </row>
    <row r="108" spans="5:16" x14ac:dyDescent="0.4">
      <c r="E108" s="52"/>
      <c r="H108" s="52"/>
      <c r="P108" s="52"/>
    </row>
    <row r="109" spans="5:16" x14ac:dyDescent="0.4">
      <c r="E109" s="52"/>
      <c r="H109" s="52"/>
      <c r="P109" s="52"/>
    </row>
    <row r="110" spans="5:16" x14ac:dyDescent="0.4">
      <c r="E110" s="52"/>
      <c r="H110" s="52"/>
      <c r="P110" s="52"/>
    </row>
    <row r="111" spans="5:16" x14ac:dyDescent="0.4">
      <c r="E111" s="52"/>
      <c r="H111" s="52"/>
      <c r="P111" s="52"/>
    </row>
    <row r="112" spans="5:16" x14ac:dyDescent="0.4">
      <c r="E112" s="52"/>
      <c r="H112" s="52"/>
      <c r="P112" s="52"/>
    </row>
    <row r="113" spans="5:16" x14ac:dyDescent="0.4">
      <c r="E113" s="52"/>
      <c r="H113" s="52"/>
      <c r="P113" s="52"/>
    </row>
    <row r="114" spans="5:16" x14ac:dyDescent="0.4">
      <c r="E114" s="52"/>
      <c r="H114" s="52"/>
      <c r="P114" s="52"/>
    </row>
    <row r="115" spans="5:16" x14ac:dyDescent="0.4">
      <c r="E115" s="52"/>
      <c r="H115" s="52"/>
      <c r="P115" s="52"/>
    </row>
    <row r="116" spans="5:16" x14ac:dyDescent="0.4">
      <c r="E116" s="52"/>
      <c r="H116" s="52"/>
      <c r="P116" s="52"/>
    </row>
    <row r="117" spans="5:16" x14ac:dyDescent="0.4">
      <c r="E117" s="52"/>
      <c r="H117" s="52"/>
      <c r="P117" s="52"/>
    </row>
    <row r="118" spans="5:16" x14ac:dyDescent="0.4">
      <c r="E118" s="52"/>
      <c r="H118" s="52"/>
      <c r="P118" s="52"/>
    </row>
    <row r="119" spans="5:16" x14ac:dyDescent="0.4">
      <c r="E119" s="52"/>
      <c r="H119" s="52"/>
      <c r="P119" s="52"/>
    </row>
    <row r="120" spans="5:16" x14ac:dyDescent="0.4">
      <c r="E120" s="52"/>
      <c r="H120" s="52"/>
      <c r="P120" s="52"/>
    </row>
    <row r="121" spans="5:16" x14ac:dyDescent="0.4">
      <c r="E121" s="52"/>
      <c r="H121" s="52"/>
      <c r="P121" s="52"/>
    </row>
    <row r="122" spans="5:16" x14ac:dyDescent="0.4">
      <c r="E122" s="52"/>
      <c r="H122" s="52"/>
      <c r="P122" s="52"/>
    </row>
    <row r="123" spans="5:16" x14ac:dyDescent="0.4">
      <c r="E123" s="52"/>
      <c r="H123" s="52"/>
      <c r="P123" s="52"/>
    </row>
    <row r="124" spans="5:16" x14ac:dyDescent="0.4">
      <c r="E124" s="52"/>
      <c r="H124" s="52"/>
      <c r="P124" s="52"/>
    </row>
    <row r="125" spans="5:16" x14ac:dyDescent="0.4">
      <c r="E125" s="52"/>
      <c r="H125" s="52"/>
      <c r="P125" s="52"/>
    </row>
    <row r="126" spans="5:16" x14ac:dyDescent="0.4">
      <c r="E126" s="52"/>
      <c r="H126" s="52"/>
      <c r="P126" s="52"/>
    </row>
    <row r="127" spans="5:16" x14ac:dyDescent="0.4">
      <c r="E127" s="52"/>
      <c r="H127" s="52"/>
      <c r="P127" s="52"/>
    </row>
    <row r="128" spans="5:16" x14ac:dyDescent="0.4">
      <c r="E128" s="52"/>
      <c r="H128" s="52"/>
      <c r="P128" s="52"/>
    </row>
    <row r="129" spans="5:16" x14ac:dyDescent="0.4">
      <c r="E129" s="52"/>
      <c r="H129" s="52"/>
      <c r="P129" s="52"/>
    </row>
    <row r="130" spans="5:16" x14ac:dyDescent="0.4">
      <c r="E130" s="52"/>
      <c r="H130" s="52"/>
      <c r="P130" s="52"/>
    </row>
    <row r="131" spans="5:16" x14ac:dyDescent="0.4">
      <c r="E131" s="52"/>
      <c r="H131" s="52"/>
      <c r="P131" s="52"/>
    </row>
    <row r="132" spans="5:16" x14ac:dyDescent="0.4">
      <c r="E132" s="52"/>
      <c r="H132" s="52"/>
      <c r="P132" s="52"/>
    </row>
    <row r="133" spans="5:16" x14ac:dyDescent="0.4">
      <c r="E133" s="52"/>
      <c r="H133" s="52"/>
      <c r="P133" s="52"/>
    </row>
    <row r="134" spans="5:16" x14ac:dyDescent="0.4">
      <c r="E134" s="52"/>
      <c r="H134" s="52"/>
      <c r="P134" s="52"/>
    </row>
    <row r="135" spans="5:16" x14ac:dyDescent="0.4">
      <c r="E135" s="52"/>
      <c r="H135" s="52"/>
      <c r="P135" s="52"/>
    </row>
    <row r="136" spans="5:16" x14ac:dyDescent="0.4">
      <c r="E136" s="52"/>
      <c r="H136" s="52"/>
      <c r="P136" s="52"/>
    </row>
    <row r="137" spans="5:16" x14ac:dyDescent="0.4">
      <c r="E137" s="52"/>
      <c r="H137" s="52"/>
      <c r="P137" s="52"/>
    </row>
    <row r="138" spans="5:16" x14ac:dyDescent="0.4">
      <c r="E138" s="52"/>
      <c r="H138" s="52"/>
      <c r="P138" s="52"/>
    </row>
    <row r="139" spans="5:16" x14ac:dyDescent="0.4">
      <c r="E139" s="52"/>
      <c r="H139" s="52"/>
      <c r="P139" s="52"/>
    </row>
    <row r="140" spans="5:16" x14ac:dyDescent="0.4">
      <c r="E140" s="52"/>
      <c r="H140" s="52"/>
      <c r="P140" s="52"/>
    </row>
    <row r="141" spans="5:16" x14ac:dyDescent="0.4">
      <c r="E141" s="52"/>
      <c r="H141" s="52"/>
      <c r="P141" s="52"/>
    </row>
    <row r="142" spans="5:16" x14ac:dyDescent="0.4">
      <c r="E142" s="52"/>
      <c r="H142" s="52"/>
      <c r="P142" s="52"/>
    </row>
    <row r="143" spans="5:16" x14ac:dyDescent="0.4">
      <c r="E143" s="52"/>
      <c r="H143" s="52"/>
      <c r="P143" s="52"/>
    </row>
    <row r="144" spans="5:16" x14ac:dyDescent="0.4">
      <c r="E144" s="52"/>
      <c r="H144" s="52"/>
      <c r="P144" s="52"/>
    </row>
    <row r="145" spans="5:16" x14ac:dyDescent="0.4">
      <c r="E145" s="52"/>
      <c r="H145" s="52"/>
      <c r="P145" s="52"/>
    </row>
    <row r="146" spans="5:16" x14ac:dyDescent="0.4">
      <c r="E146" s="52"/>
      <c r="H146" s="52"/>
      <c r="P146" s="52"/>
    </row>
    <row r="147" spans="5:16" x14ac:dyDescent="0.4">
      <c r="E147" s="52"/>
      <c r="H147" s="52"/>
      <c r="P147" s="52"/>
    </row>
    <row r="148" spans="5:16" x14ac:dyDescent="0.4">
      <c r="E148" s="52"/>
      <c r="H148" s="52"/>
      <c r="P148" s="52"/>
    </row>
    <row r="149" spans="5:16" x14ac:dyDescent="0.4">
      <c r="E149" s="52"/>
      <c r="H149" s="52"/>
      <c r="P149" s="52"/>
    </row>
    <row r="150" spans="5:16" x14ac:dyDescent="0.4">
      <c r="E150" s="52"/>
      <c r="H150" s="52"/>
      <c r="P150" s="52"/>
    </row>
    <row r="151" spans="5:16" x14ac:dyDescent="0.4">
      <c r="E151" s="52"/>
      <c r="H151" s="52"/>
      <c r="P151" s="52"/>
    </row>
    <row r="152" spans="5:16" x14ac:dyDescent="0.4">
      <c r="E152" s="52"/>
      <c r="H152" s="52"/>
      <c r="P152" s="52"/>
    </row>
    <row r="153" spans="5:16" x14ac:dyDescent="0.4">
      <c r="E153" s="52"/>
      <c r="H153" s="52"/>
      <c r="P153" s="52"/>
    </row>
    <row r="154" spans="5:16" x14ac:dyDescent="0.4">
      <c r="E154" s="52"/>
      <c r="H154" s="52"/>
      <c r="P154" s="52"/>
    </row>
    <row r="155" spans="5:16" x14ac:dyDescent="0.4">
      <c r="E155" s="52"/>
      <c r="H155" s="52"/>
      <c r="P155" s="52"/>
    </row>
    <row r="156" spans="5:16" x14ac:dyDescent="0.4">
      <c r="E156" s="52"/>
      <c r="H156" s="52"/>
      <c r="P156" s="52"/>
    </row>
    <row r="157" spans="5:16" x14ac:dyDescent="0.4">
      <c r="E157" s="52"/>
      <c r="H157" s="52"/>
      <c r="P157" s="52"/>
    </row>
    <row r="158" spans="5:16" x14ac:dyDescent="0.4">
      <c r="E158" s="52"/>
      <c r="H158" s="52"/>
      <c r="P158" s="52"/>
    </row>
    <row r="159" spans="5:16" x14ac:dyDescent="0.4">
      <c r="E159" s="52"/>
      <c r="H159" s="52"/>
      <c r="P159" s="52"/>
    </row>
    <row r="160" spans="5:16" x14ac:dyDescent="0.4">
      <c r="E160" s="52"/>
      <c r="H160" s="52"/>
      <c r="P160" s="52"/>
    </row>
    <row r="161" spans="5:16" x14ac:dyDescent="0.4">
      <c r="E161" s="52"/>
      <c r="H161" s="52"/>
      <c r="P161" s="52"/>
    </row>
    <row r="162" spans="5:16" x14ac:dyDescent="0.4">
      <c r="E162" s="52"/>
      <c r="H162" s="52"/>
      <c r="P162" s="52"/>
    </row>
    <row r="163" spans="5:16" x14ac:dyDescent="0.4">
      <c r="E163" s="52"/>
      <c r="H163" s="52"/>
      <c r="P163" s="52"/>
    </row>
    <row r="164" spans="5:16" x14ac:dyDescent="0.4">
      <c r="E164" s="52"/>
      <c r="H164" s="52"/>
      <c r="P164" s="52"/>
    </row>
    <row r="165" spans="5:16" x14ac:dyDescent="0.4">
      <c r="E165" s="52"/>
      <c r="H165" s="52"/>
      <c r="P165" s="52"/>
    </row>
    <row r="166" spans="5:16" x14ac:dyDescent="0.4">
      <c r="E166" s="52"/>
      <c r="H166" s="52"/>
      <c r="P166" s="52"/>
    </row>
    <row r="167" spans="5:16" x14ac:dyDescent="0.4">
      <c r="E167" s="52"/>
      <c r="H167" s="52"/>
      <c r="P167" s="52"/>
    </row>
    <row r="168" spans="5:16" x14ac:dyDescent="0.4">
      <c r="E168" s="52"/>
      <c r="H168" s="52"/>
      <c r="P168" s="52"/>
    </row>
    <row r="169" spans="5:16" x14ac:dyDescent="0.4">
      <c r="E169" s="52"/>
      <c r="H169" s="52"/>
      <c r="P169" s="52"/>
    </row>
    <row r="170" spans="5:16" x14ac:dyDescent="0.4">
      <c r="E170" s="52"/>
      <c r="H170" s="52"/>
      <c r="P170" s="52"/>
    </row>
    <row r="171" spans="5:16" x14ac:dyDescent="0.4">
      <c r="E171" s="52"/>
      <c r="H171" s="52"/>
      <c r="P171" s="52"/>
    </row>
    <row r="172" spans="5:16" x14ac:dyDescent="0.4">
      <c r="E172" s="52"/>
      <c r="H172" s="52"/>
      <c r="P172" s="52"/>
    </row>
    <row r="173" spans="5:16" x14ac:dyDescent="0.4">
      <c r="E173" s="52"/>
      <c r="H173" s="52"/>
      <c r="P173" s="52"/>
    </row>
    <row r="174" spans="5:16" x14ac:dyDescent="0.4">
      <c r="E174" s="52"/>
      <c r="H174" s="52"/>
      <c r="P174" s="52"/>
    </row>
    <row r="175" spans="5:16" x14ac:dyDescent="0.4">
      <c r="E175" s="52"/>
      <c r="H175" s="52"/>
      <c r="P175" s="52"/>
    </row>
    <row r="176" spans="5:16" x14ac:dyDescent="0.4">
      <c r="E176" s="52"/>
      <c r="H176" s="52"/>
      <c r="P176" s="52"/>
    </row>
    <row r="177" spans="5:16" x14ac:dyDescent="0.4">
      <c r="E177" s="52"/>
      <c r="H177" s="52"/>
      <c r="P177" s="52"/>
    </row>
    <row r="178" spans="5:16" x14ac:dyDescent="0.4">
      <c r="E178" s="52"/>
      <c r="H178" s="52"/>
      <c r="P178" s="52"/>
    </row>
    <row r="179" spans="5:16" x14ac:dyDescent="0.4">
      <c r="E179" s="52"/>
      <c r="H179" s="52"/>
      <c r="P179" s="52"/>
    </row>
    <row r="180" spans="5:16" x14ac:dyDescent="0.4">
      <c r="E180" s="52"/>
      <c r="H180" s="52"/>
      <c r="P180" s="52"/>
    </row>
    <row r="181" spans="5:16" x14ac:dyDescent="0.4">
      <c r="E181" s="52"/>
      <c r="H181" s="52"/>
      <c r="P181" s="52"/>
    </row>
    <row r="182" spans="5:16" x14ac:dyDescent="0.4">
      <c r="E182" s="52"/>
      <c r="H182" s="52"/>
      <c r="P182" s="52"/>
    </row>
    <row r="183" spans="5:16" x14ac:dyDescent="0.4">
      <c r="E183" s="52"/>
      <c r="H183" s="52"/>
      <c r="P183" s="52"/>
    </row>
    <row r="184" spans="5:16" x14ac:dyDescent="0.4">
      <c r="E184" s="52"/>
      <c r="H184" s="52"/>
      <c r="P184" s="52"/>
    </row>
    <row r="185" spans="5:16" x14ac:dyDescent="0.4">
      <c r="E185" s="52"/>
      <c r="H185" s="52"/>
      <c r="P185" s="52"/>
    </row>
    <row r="186" spans="5:16" x14ac:dyDescent="0.4">
      <c r="E186" s="52"/>
      <c r="H186" s="52"/>
      <c r="P186" s="52"/>
    </row>
    <row r="187" spans="5:16" x14ac:dyDescent="0.4">
      <c r="E187" s="52"/>
      <c r="H187" s="52"/>
      <c r="P187" s="52"/>
    </row>
    <row r="188" spans="5:16" x14ac:dyDescent="0.4">
      <c r="E188" s="52"/>
      <c r="H188" s="52"/>
      <c r="P188" s="52"/>
    </row>
    <row r="189" spans="5:16" x14ac:dyDescent="0.4">
      <c r="E189" s="52"/>
      <c r="H189" s="52"/>
      <c r="P189" s="52"/>
    </row>
    <row r="190" spans="5:16" x14ac:dyDescent="0.4">
      <c r="E190" s="52"/>
      <c r="H190" s="52"/>
      <c r="P190" s="52"/>
    </row>
    <row r="191" spans="5:16" x14ac:dyDescent="0.4">
      <c r="E191" s="52"/>
      <c r="H191" s="52"/>
      <c r="P191" s="52"/>
    </row>
    <row r="192" spans="5:16" x14ac:dyDescent="0.4">
      <c r="E192" s="52"/>
      <c r="H192" s="52"/>
      <c r="P192" s="52"/>
    </row>
    <row r="193" spans="5:16" x14ac:dyDescent="0.4">
      <c r="E193" s="52"/>
      <c r="H193" s="52"/>
      <c r="P193" s="52"/>
    </row>
    <row r="194" spans="5:16" x14ac:dyDescent="0.4">
      <c r="E194" s="52"/>
      <c r="H194" s="52"/>
      <c r="P194" s="52"/>
    </row>
    <row r="195" spans="5:16" x14ac:dyDescent="0.4">
      <c r="E195" s="52"/>
      <c r="H195" s="52"/>
      <c r="P195" s="52"/>
    </row>
    <row r="196" spans="5:16" x14ac:dyDescent="0.4">
      <c r="E196" s="52"/>
      <c r="H196" s="52"/>
      <c r="P196" s="52"/>
    </row>
    <row r="197" spans="5:16" x14ac:dyDescent="0.4">
      <c r="E197" s="52"/>
      <c r="H197" s="52"/>
      <c r="P197" s="52"/>
    </row>
    <row r="198" spans="5:16" x14ac:dyDescent="0.4">
      <c r="E198" s="52"/>
      <c r="H198" s="52"/>
      <c r="P198" s="52"/>
    </row>
    <row r="199" spans="5:16" x14ac:dyDescent="0.4">
      <c r="E199" s="52"/>
      <c r="H199" s="52"/>
      <c r="P199" s="52"/>
    </row>
    <row r="200" spans="5:16" x14ac:dyDescent="0.4">
      <c r="E200" s="52"/>
      <c r="H200" s="52"/>
      <c r="P200" s="52"/>
    </row>
    <row r="201" spans="5:16" x14ac:dyDescent="0.4">
      <c r="E201" s="52"/>
      <c r="H201" s="52"/>
      <c r="P201" s="52"/>
    </row>
    <row r="202" spans="5:16" x14ac:dyDescent="0.4">
      <c r="E202" s="52"/>
      <c r="H202" s="52"/>
      <c r="P202" s="52"/>
    </row>
    <row r="203" spans="5:16" x14ac:dyDescent="0.4">
      <c r="E203" s="52"/>
      <c r="H203" s="52"/>
      <c r="P203" s="52"/>
    </row>
    <row r="204" spans="5:16" x14ac:dyDescent="0.4">
      <c r="E204" s="52"/>
      <c r="H204" s="52"/>
      <c r="P204" s="52"/>
    </row>
    <row r="205" spans="5:16" x14ac:dyDescent="0.4">
      <c r="E205" s="52"/>
      <c r="H205" s="52"/>
      <c r="P205" s="52"/>
    </row>
    <row r="206" spans="5:16" x14ac:dyDescent="0.4">
      <c r="E206" s="52"/>
      <c r="H206" s="52"/>
      <c r="P206" s="52"/>
    </row>
    <row r="207" spans="5:16" x14ac:dyDescent="0.4">
      <c r="E207" s="52"/>
      <c r="H207" s="52"/>
      <c r="P207" s="52"/>
    </row>
    <row r="208" spans="5:16" x14ac:dyDescent="0.4">
      <c r="E208" s="52"/>
      <c r="H208" s="52"/>
      <c r="P208" s="52"/>
    </row>
    <row r="209" spans="5:16" x14ac:dyDescent="0.4">
      <c r="E209" s="52"/>
      <c r="H209" s="52"/>
      <c r="P209" s="52"/>
    </row>
    <row r="210" spans="5:16" x14ac:dyDescent="0.4">
      <c r="E210" s="52"/>
      <c r="H210" s="52"/>
      <c r="P210" s="52"/>
    </row>
    <row r="211" spans="5:16" x14ac:dyDescent="0.4">
      <c r="E211" s="52"/>
      <c r="H211" s="52"/>
      <c r="P211" s="52"/>
    </row>
    <row r="212" spans="5:16" x14ac:dyDescent="0.4">
      <c r="E212" s="52"/>
      <c r="H212" s="52"/>
      <c r="P212" s="52"/>
    </row>
    <row r="213" spans="5:16" x14ac:dyDescent="0.4">
      <c r="E213" s="52"/>
      <c r="H213" s="52"/>
      <c r="P213" s="52"/>
    </row>
    <row r="214" spans="5:16" x14ac:dyDescent="0.4">
      <c r="E214" s="52"/>
      <c r="H214" s="52"/>
      <c r="P214" s="52"/>
    </row>
    <row r="215" spans="5:16" x14ac:dyDescent="0.4">
      <c r="E215" s="52"/>
      <c r="H215" s="52"/>
      <c r="P215" s="52"/>
    </row>
    <row r="216" spans="5:16" x14ac:dyDescent="0.4">
      <c r="E216" s="52"/>
      <c r="H216" s="52"/>
      <c r="P216" s="52"/>
    </row>
    <row r="217" spans="5:16" x14ac:dyDescent="0.4">
      <c r="E217" s="52"/>
      <c r="H217" s="52"/>
      <c r="P217" s="52"/>
    </row>
    <row r="218" spans="5:16" x14ac:dyDescent="0.4">
      <c r="E218" s="52"/>
      <c r="H218" s="52"/>
      <c r="P218" s="52"/>
    </row>
    <row r="219" spans="5:16" x14ac:dyDescent="0.4">
      <c r="E219" s="52"/>
      <c r="H219" s="52"/>
      <c r="P219" s="52"/>
    </row>
    <row r="220" spans="5:16" x14ac:dyDescent="0.4">
      <c r="E220" s="52"/>
      <c r="H220" s="52"/>
      <c r="P220" s="52"/>
    </row>
    <row r="221" spans="5:16" x14ac:dyDescent="0.4">
      <c r="E221" s="52"/>
      <c r="H221" s="52"/>
      <c r="P221" s="52"/>
    </row>
    <row r="222" spans="5:16" x14ac:dyDescent="0.4">
      <c r="E222" s="52"/>
      <c r="H222" s="52"/>
      <c r="P222" s="52"/>
    </row>
    <row r="223" spans="5:16" x14ac:dyDescent="0.4">
      <c r="E223" s="52"/>
      <c r="H223" s="52"/>
      <c r="P223" s="52"/>
    </row>
    <row r="224" spans="5:16" x14ac:dyDescent="0.4">
      <c r="E224" s="52"/>
      <c r="H224" s="52"/>
      <c r="P224" s="52"/>
    </row>
    <row r="225" spans="5:16" x14ac:dyDescent="0.4">
      <c r="E225" s="52"/>
      <c r="H225" s="52"/>
      <c r="P225" s="52"/>
    </row>
    <row r="226" spans="5:16" x14ac:dyDescent="0.4">
      <c r="E226" s="52"/>
      <c r="H226" s="52"/>
      <c r="P226" s="52"/>
    </row>
    <row r="227" spans="5:16" x14ac:dyDescent="0.4">
      <c r="E227" s="52"/>
      <c r="H227" s="52"/>
      <c r="P227" s="52"/>
    </row>
    <row r="228" spans="5:16" x14ac:dyDescent="0.4">
      <c r="E228" s="52"/>
      <c r="H228" s="52"/>
      <c r="P228" s="52"/>
    </row>
    <row r="229" spans="5:16" x14ac:dyDescent="0.4">
      <c r="E229" s="52"/>
      <c r="H229" s="52"/>
      <c r="P229" s="52"/>
    </row>
    <row r="230" spans="5:16" x14ac:dyDescent="0.4">
      <c r="E230" s="52"/>
      <c r="H230" s="52"/>
      <c r="P230" s="52"/>
    </row>
    <row r="231" spans="5:16" x14ac:dyDescent="0.4">
      <c r="E231" s="52"/>
      <c r="H231" s="52"/>
      <c r="P231" s="52"/>
    </row>
    <row r="232" spans="5:16" x14ac:dyDescent="0.4">
      <c r="E232" s="52"/>
      <c r="H232" s="52"/>
      <c r="P232" s="52"/>
    </row>
    <row r="233" spans="5:16" x14ac:dyDescent="0.4">
      <c r="E233" s="52"/>
      <c r="H233" s="52"/>
      <c r="P233" s="52"/>
    </row>
    <row r="234" spans="5:16" x14ac:dyDescent="0.4">
      <c r="E234" s="52"/>
      <c r="H234" s="52"/>
      <c r="P234" s="52"/>
    </row>
    <row r="235" spans="5:16" x14ac:dyDescent="0.4">
      <c r="E235" s="52"/>
      <c r="H235" s="52"/>
      <c r="P235" s="52"/>
    </row>
    <row r="236" spans="5:16" x14ac:dyDescent="0.4">
      <c r="E236" s="52"/>
      <c r="H236" s="52"/>
      <c r="P236" s="52"/>
    </row>
    <row r="237" spans="5:16" x14ac:dyDescent="0.4">
      <c r="E237" s="52"/>
      <c r="H237" s="52"/>
      <c r="P237" s="52"/>
    </row>
    <row r="238" spans="5:16" x14ac:dyDescent="0.4">
      <c r="E238" s="52"/>
      <c r="H238" s="52"/>
      <c r="P238" s="52"/>
    </row>
    <row r="239" spans="5:16" x14ac:dyDescent="0.4">
      <c r="E239" s="52"/>
      <c r="H239" s="52"/>
      <c r="P239" s="52"/>
    </row>
    <row r="240" spans="5:16" x14ac:dyDescent="0.4">
      <c r="E240" s="52"/>
      <c r="H240" s="52"/>
      <c r="P240" s="52"/>
    </row>
    <row r="241" spans="5:16" x14ac:dyDescent="0.4">
      <c r="E241" s="52"/>
      <c r="H241" s="52"/>
      <c r="P241" s="52"/>
    </row>
    <row r="242" spans="5:16" x14ac:dyDescent="0.4">
      <c r="E242" s="52"/>
      <c r="H242" s="52"/>
      <c r="P242" s="52"/>
    </row>
    <row r="243" spans="5:16" x14ac:dyDescent="0.4">
      <c r="E243" s="52"/>
      <c r="H243" s="52"/>
      <c r="P243" s="52"/>
    </row>
    <row r="244" spans="5:16" x14ac:dyDescent="0.4">
      <c r="E244" s="52"/>
      <c r="H244" s="52"/>
      <c r="P244" s="52"/>
    </row>
    <row r="245" spans="5:16" x14ac:dyDescent="0.4">
      <c r="E245" s="52"/>
      <c r="H245" s="52"/>
      <c r="P245" s="52"/>
    </row>
    <row r="246" spans="5:16" x14ac:dyDescent="0.4">
      <c r="E246" s="52"/>
      <c r="H246" s="52"/>
      <c r="P246" s="52"/>
    </row>
    <row r="247" spans="5:16" x14ac:dyDescent="0.4">
      <c r="E247" s="52"/>
      <c r="H247" s="52"/>
      <c r="P247" s="52"/>
    </row>
    <row r="248" spans="5:16" x14ac:dyDescent="0.4">
      <c r="E248" s="52"/>
      <c r="H248" s="52"/>
      <c r="P248" s="52"/>
    </row>
    <row r="249" spans="5:16" x14ac:dyDescent="0.4">
      <c r="E249" s="52"/>
      <c r="H249" s="52"/>
      <c r="P249" s="52"/>
    </row>
    <row r="250" spans="5:16" x14ac:dyDescent="0.4">
      <c r="E250" s="52"/>
      <c r="H250" s="52"/>
      <c r="P250" s="52"/>
    </row>
    <row r="251" spans="5:16" x14ac:dyDescent="0.4">
      <c r="E251" s="52"/>
      <c r="H251" s="52"/>
      <c r="P251" s="52"/>
    </row>
    <row r="252" spans="5:16" x14ac:dyDescent="0.4">
      <c r="E252" s="52"/>
      <c r="H252" s="52"/>
      <c r="P252" s="52"/>
    </row>
    <row r="253" spans="5:16" x14ac:dyDescent="0.4">
      <c r="E253" s="52"/>
      <c r="H253" s="52"/>
      <c r="P253" s="52"/>
    </row>
    <row r="254" spans="5:16" x14ac:dyDescent="0.4">
      <c r="E254" s="52"/>
      <c r="H254" s="52"/>
      <c r="P254" s="52"/>
    </row>
    <row r="255" spans="5:16" x14ac:dyDescent="0.4">
      <c r="E255" s="52"/>
      <c r="H255" s="52"/>
      <c r="P255" s="52"/>
    </row>
    <row r="256" spans="5:16" x14ac:dyDescent="0.4">
      <c r="E256" s="52"/>
      <c r="H256" s="52"/>
      <c r="P256" s="52"/>
    </row>
    <row r="257" spans="5:16" x14ac:dyDescent="0.4">
      <c r="E257" s="52"/>
      <c r="H257" s="52"/>
      <c r="P257" s="52"/>
    </row>
    <row r="258" spans="5:16" x14ac:dyDescent="0.4">
      <c r="E258" s="52"/>
      <c r="H258" s="52"/>
      <c r="P258" s="52"/>
    </row>
    <row r="259" spans="5:16" x14ac:dyDescent="0.4">
      <c r="E259" s="52"/>
      <c r="H259" s="52"/>
      <c r="P259" s="52"/>
    </row>
    <row r="260" spans="5:16" x14ac:dyDescent="0.4">
      <c r="E260" s="52"/>
      <c r="H260" s="52"/>
      <c r="P260" s="52"/>
    </row>
    <row r="261" spans="5:16" x14ac:dyDescent="0.4">
      <c r="E261" s="52"/>
      <c r="H261" s="52"/>
      <c r="P261" s="52"/>
    </row>
    <row r="262" spans="5:16" x14ac:dyDescent="0.4">
      <c r="E262" s="52"/>
      <c r="H262" s="52"/>
      <c r="P262" s="52"/>
    </row>
    <row r="263" spans="5:16" x14ac:dyDescent="0.4">
      <c r="E263" s="52"/>
      <c r="H263" s="52"/>
      <c r="P263" s="52"/>
    </row>
    <row r="264" spans="5:16" x14ac:dyDescent="0.4">
      <c r="E264" s="52"/>
      <c r="H264" s="52"/>
      <c r="P264" s="52"/>
    </row>
    <row r="265" spans="5:16" x14ac:dyDescent="0.4">
      <c r="E265" s="52"/>
      <c r="H265" s="52"/>
      <c r="P265" s="52"/>
    </row>
    <row r="266" spans="5:16" x14ac:dyDescent="0.4">
      <c r="E266" s="52"/>
      <c r="H266" s="52"/>
      <c r="P266" s="52"/>
    </row>
    <row r="267" spans="5:16" x14ac:dyDescent="0.4">
      <c r="E267" s="52"/>
      <c r="H267" s="52"/>
      <c r="P267" s="52"/>
    </row>
    <row r="268" spans="5:16" x14ac:dyDescent="0.4">
      <c r="E268" s="52"/>
      <c r="H268" s="52"/>
      <c r="P268" s="52"/>
    </row>
    <row r="269" spans="5:16" x14ac:dyDescent="0.4">
      <c r="E269" s="52"/>
      <c r="H269" s="52"/>
      <c r="P269" s="52"/>
    </row>
    <row r="270" spans="5:16" x14ac:dyDescent="0.4">
      <c r="E270" s="52"/>
      <c r="H270" s="52"/>
      <c r="P270" s="52"/>
    </row>
    <row r="271" spans="5:16" x14ac:dyDescent="0.4">
      <c r="E271" s="52"/>
      <c r="H271" s="52"/>
      <c r="P271" s="52"/>
    </row>
    <row r="272" spans="5:16" x14ac:dyDescent="0.4">
      <c r="E272" s="52"/>
      <c r="H272" s="52"/>
      <c r="P272" s="52"/>
    </row>
    <row r="273" spans="5:16" x14ac:dyDescent="0.4">
      <c r="E273" s="52"/>
      <c r="H273" s="52"/>
      <c r="P273" s="52"/>
    </row>
    <row r="274" spans="5:16" x14ac:dyDescent="0.4">
      <c r="E274" s="52"/>
      <c r="H274" s="52"/>
      <c r="P274" s="52"/>
    </row>
    <row r="275" spans="5:16" x14ac:dyDescent="0.4">
      <c r="E275" s="52"/>
      <c r="H275" s="52"/>
      <c r="P275" s="52"/>
    </row>
    <row r="276" spans="5:16" x14ac:dyDescent="0.4">
      <c r="E276" s="52"/>
      <c r="H276" s="52"/>
      <c r="P276" s="52"/>
    </row>
    <row r="277" spans="5:16" x14ac:dyDescent="0.4">
      <c r="E277" s="52"/>
      <c r="H277" s="52"/>
      <c r="P277" s="52"/>
    </row>
    <row r="278" spans="5:16" x14ac:dyDescent="0.4">
      <c r="E278" s="52"/>
      <c r="H278" s="52"/>
      <c r="P278" s="52"/>
    </row>
    <row r="279" spans="5:16" x14ac:dyDescent="0.4">
      <c r="E279" s="52"/>
      <c r="H279" s="52"/>
      <c r="P279" s="52"/>
    </row>
    <row r="280" spans="5:16" x14ac:dyDescent="0.4">
      <c r="E280" s="52"/>
      <c r="H280" s="52"/>
      <c r="P280" s="52"/>
    </row>
    <row r="281" spans="5:16" x14ac:dyDescent="0.4">
      <c r="E281" s="52"/>
      <c r="H281" s="52"/>
      <c r="P281" s="52"/>
    </row>
    <row r="282" spans="5:16" x14ac:dyDescent="0.4">
      <c r="E282" s="52"/>
      <c r="H282" s="52"/>
      <c r="P282" s="52"/>
    </row>
    <row r="283" spans="5:16" x14ac:dyDescent="0.4">
      <c r="E283" s="52"/>
      <c r="H283" s="52"/>
      <c r="P283" s="52"/>
    </row>
    <row r="284" spans="5:16" x14ac:dyDescent="0.4">
      <c r="E284" s="52"/>
      <c r="H284" s="52"/>
      <c r="P284" s="52"/>
    </row>
    <row r="285" spans="5:16" x14ac:dyDescent="0.4">
      <c r="E285" s="52"/>
      <c r="H285" s="52"/>
      <c r="P285" s="52"/>
    </row>
    <row r="286" spans="5:16" x14ac:dyDescent="0.4">
      <c r="E286" s="52"/>
      <c r="H286" s="52"/>
      <c r="P286" s="52"/>
    </row>
    <row r="287" spans="5:16" x14ac:dyDescent="0.4">
      <c r="E287" s="52"/>
      <c r="H287" s="52"/>
      <c r="P287" s="52"/>
    </row>
    <row r="288" spans="5:16" x14ac:dyDescent="0.4">
      <c r="E288" s="52"/>
      <c r="H288" s="52"/>
      <c r="P288" s="52"/>
    </row>
    <row r="289" spans="5:16" x14ac:dyDescent="0.4">
      <c r="E289" s="52"/>
      <c r="H289" s="52"/>
      <c r="P289" s="52"/>
    </row>
    <row r="290" spans="5:16" x14ac:dyDescent="0.4">
      <c r="E290" s="52"/>
      <c r="H290" s="52"/>
      <c r="P290" s="52"/>
    </row>
    <row r="291" spans="5:16" x14ac:dyDescent="0.4">
      <c r="E291" s="52"/>
      <c r="H291" s="52"/>
      <c r="P291" s="52"/>
    </row>
    <row r="292" spans="5:16" x14ac:dyDescent="0.4">
      <c r="E292" s="52"/>
      <c r="H292" s="52"/>
      <c r="P292" s="52"/>
    </row>
    <row r="293" spans="5:16" x14ac:dyDescent="0.4">
      <c r="E293" s="52"/>
      <c r="H293" s="52"/>
      <c r="P293" s="52"/>
    </row>
    <row r="294" spans="5:16" x14ac:dyDescent="0.4">
      <c r="E294" s="52"/>
      <c r="H294" s="52"/>
      <c r="P294" s="52"/>
    </row>
    <row r="295" spans="5:16" x14ac:dyDescent="0.4">
      <c r="E295" s="52"/>
      <c r="H295" s="52"/>
      <c r="P295" s="52"/>
    </row>
    <row r="296" spans="5:16" x14ac:dyDescent="0.4">
      <c r="E296" s="52"/>
      <c r="H296" s="52"/>
      <c r="P296" s="52"/>
    </row>
    <row r="297" spans="5:16" x14ac:dyDescent="0.4">
      <c r="E297" s="52"/>
      <c r="H297" s="52"/>
      <c r="P297" s="52"/>
    </row>
    <row r="298" spans="5:16" x14ac:dyDescent="0.4">
      <c r="E298" s="52"/>
      <c r="H298" s="52"/>
      <c r="P298" s="52"/>
    </row>
    <row r="299" spans="5:16" x14ac:dyDescent="0.4">
      <c r="E299" s="52"/>
      <c r="H299" s="52"/>
      <c r="P299" s="52"/>
    </row>
    <row r="300" spans="5:16" x14ac:dyDescent="0.4">
      <c r="E300" s="52"/>
      <c r="H300" s="52"/>
      <c r="P300" s="52"/>
    </row>
    <row r="301" spans="5:16" x14ac:dyDescent="0.4">
      <c r="E301" s="52"/>
      <c r="H301" s="52"/>
      <c r="P301" s="52"/>
    </row>
    <row r="302" spans="5:16" x14ac:dyDescent="0.4">
      <c r="E302" s="52"/>
      <c r="H302" s="52"/>
      <c r="P302" s="52"/>
    </row>
    <row r="303" spans="5:16" x14ac:dyDescent="0.4">
      <c r="E303" s="52"/>
      <c r="H303" s="52"/>
      <c r="P303" s="52"/>
    </row>
    <row r="304" spans="5:16" x14ac:dyDescent="0.4">
      <c r="E304" s="52"/>
      <c r="H304" s="52"/>
      <c r="P304" s="52"/>
    </row>
    <row r="305" spans="5:16" x14ac:dyDescent="0.4">
      <c r="E305" s="52"/>
      <c r="H305" s="52"/>
      <c r="P305" s="52"/>
    </row>
    <row r="306" spans="5:16" x14ac:dyDescent="0.4">
      <c r="E306" s="52"/>
      <c r="H306" s="52"/>
      <c r="P306" s="52"/>
    </row>
    <row r="307" spans="5:16" x14ac:dyDescent="0.4">
      <c r="E307" s="52"/>
      <c r="H307" s="52"/>
      <c r="P307" s="52"/>
    </row>
    <row r="308" spans="5:16" x14ac:dyDescent="0.4">
      <c r="E308" s="52"/>
      <c r="H308" s="52"/>
      <c r="P308" s="52"/>
    </row>
    <row r="309" spans="5:16" x14ac:dyDescent="0.4">
      <c r="E309" s="52"/>
      <c r="H309" s="52"/>
      <c r="P309" s="52"/>
    </row>
    <row r="310" spans="5:16" x14ac:dyDescent="0.4">
      <c r="E310" s="52"/>
      <c r="H310" s="52"/>
      <c r="P310" s="52"/>
    </row>
    <row r="311" spans="5:16" x14ac:dyDescent="0.4">
      <c r="E311" s="52"/>
      <c r="H311" s="52"/>
      <c r="P311" s="52"/>
    </row>
    <row r="312" spans="5:16" x14ac:dyDescent="0.4">
      <c r="E312" s="52"/>
      <c r="H312" s="52"/>
      <c r="P312" s="52"/>
    </row>
    <row r="313" spans="5:16" x14ac:dyDescent="0.4">
      <c r="E313" s="52"/>
      <c r="H313" s="52"/>
      <c r="P313" s="52"/>
    </row>
    <row r="314" spans="5:16" x14ac:dyDescent="0.4">
      <c r="E314" s="52"/>
      <c r="H314" s="52"/>
      <c r="P314" s="52"/>
    </row>
    <row r="315" spans="5:16" x14ac:dyDescent="0.4">
      <c r="E315" s="52"/>
      <c r="H315" s="52"/>
      <c r="P315" s="52"/>
    </row>
    <row r="316" spans="5:16" x14ac:dyDescent="0.4">
      <c r="E316" s="52"/>
      <c r="H316" s="52"/>
      <c r="P316" s="52"/>
    </row>
    <row r="317" spans="5:16" x14ac:dyDescent="0.4">
      <c r="E317" s="52"/>
      <c r="H317" s="52"/>
      <c r="P317" s="52"/>
    </row>
    <row r="318" spans="5:16" x14ac:dyDescent="0.4">
      <c r="E318" s="52"/>
      <c r="H318" s="52"/>
      <c r="P318" s="52"/>
    </row>
    <row r="319" spans="5:16" x14ac:dyDescent="0.4">
      <c r="E319" s="52"/>
      <c r="H319" s="52"/>
      <c r="P319" s="52"/>
    </row>
    <row r="320" spans="5:16" x14ac:dyDescent="0.4">
      <c r="E320" s="52"/>
      <c r="H320" s="52"/>
      <c r="P320" s="52"/>
    </row>
    <row r="321" spans="5:16" x14ac:dyDescent="0.4">
      <c r="E321" s="52"/>
      <c r="H321" s="52"/>
      <c r="P321" s="52"/>
    </row>
    <row r="322" spans="5:16" x14ac:dyDescent="0.4">
      <c r="E322" s="52"/>
      <c r="H322" s="52"/>
      <c r="P322" s="52"/>
    </row>
    <row r="323" spans="5:16" x14ac:dyDescent="0.4">
      <c r="E323" s="52"/>
      <c r="H323" s="52"/>
      <c r="P323" s="52"/>
    </row>
    <row r="324" spans="5:16" x14ac:dyDescent="0.4">
      <c r="E324" s="52"/>
      <c r="H324" s="52"/>
      <c r="P324" s="52"/>
    </row>
    <row r="325" spans="5:16" x14ac:dyDescent="0.4">
      <c r="E325" s="52"/>
      <c r="H325" s="52"/>
      <c r="P325" s="52"/>
    </row>
    <row r="326" spans="5:16" x14ac:dyDescent="0.4">
      <c r="E326" s="52"/>
      <c r="H326" s="52"/>
      <c r="P326" s="52"/>
    </row>
    <row r="327" spans="5:16" x14ac:dyDescent="0.4">
      <c r="E327" s="52"/>
      <c r="H327" s="52"/>
      <c r="P327" s="52"/>
    </row>
    <row r="328" spans="5:16" x14ac:dyDescent="0.4">
      <c r="E328" s="52"/>
      <c r="H328" s="52"/>
      <c r="P328" s="52"/>
    </row>
    <row r="329" spans="5:16" x14ac:dyDescent="0.4">
      <c r="E329" s="52"/>
      <c r="H329" s="52"/>
      <c r="P329" s="52"/>
    </row>
    <row r="330" spans="5:16" x14ac:dyDescent="0.4">
      <c r="E330" s="52"/>
      <c r="H330" s="52"/>
      <c r="P330" s="52"/>
    </row>
    <row r="331" spans="5:16" x14ac:dyDescent="0.4">
      <c r="E331" s="52"/>
      <c r="H331" s="52"/>
      <c r="P331" s="52"/>
    </row>
    <row r="332" spans="5:16" x14ac:dyDescent="0.4">
      <c r="E332" s="52"/>
      <c r="H332" s="52"/>
      <c r="P332" s="52"/>
    </row>
    <row r="333" spans="5:16" x14ac:dyDescent="0.4">
      <c r="E333" s="52"/>
      <c r="H333" s="52"/>
      <c r="P333" s="52"/>
    </row>
    <row r="334" spans="5:16" x14ac:dyDescent="0.4">
      <c r="E334" s="52"/>
      <c r="H334" s="52"/>
      <c r="P334" s="52"/>
    </row>
    <row r="335" spans="5:16" x14ac:dyDescent="0.4">
      <c r="E335" s="52"/>
      <c r="H335" s="52"/>
      <c r="P335" s="52"/>
    </row>
    <row r="336" spans="5:16" x14ac:dyDescent="0.4">
      <c r="E336" s="52"/>
      <c r="H336" s="52"/>
      <c r="P336" s="52"/>
    </row>
    <row r="337" spans="5:16" x14ac:dyDescent="0.4">
      <c r="E337" s="52"/>
      <c r="H337" s="52"/>
      <c r="P337" s="52"/>
    </row>
    <row r="338" spans="5:16" x14ac:dyDescent="0.4">
      <c r="E338" s="52"/>
      <c r="H338" s="52"/>
      <c r="P338" s="52"/>
    </row>
    <row r="339" spans="5:16" x14ac:dyDescent="0.4">
      <c r="E339" s="52"/>
      <c r="H339" s="52"/>
      <c r="P339" s="52"/>
    </row>
    <row r="340" spans="5:16" x14ac:dyDescent="0.4">
      <c r="E340" s="52"/>
      <c r="H340" s="52"/>
      <c r="P340" s="52"/>
    </row>
    <row r="341" spans="5:16" x14ac:dyDescent="0.4">
      <c r="E341" s="52"/>
      <c r="H341" s="52"/>
      <c r="P341" s="52"/>
    </row>
    <row r="342" spans="5:16" x14ac:dyDescent="0.4">
      <c r="E342" s="52"/>
      <c r="H342" s="52"/>
      <c r="P342" s="52"/>
    </row>
    <row r="343" spans="5:16" x14ac:dyDescent="0.4">
      <c r="E343" s="52"/>
      <c r="H343" s="52"/>
      <c r="P343" s="52"/>
    </row>
    <row r="344" spans="5:16" x14ac:dyDescent="0.4">
      <c r="E344" s="52"/>
      <c r="H344" s="52"/>
      <c r="P344" s="52"/>
    </row>
    <row r="345" spans="5:16" x14ac:dyDescent="0.4">
      <c r="E345" s="52"/>
      <c r="H345" s="52"/>
      <c r="P345" s="52"/>
    </row>
    <row r="346" spans="5:16" x14ac:dyDescent="0.4">
      <c r="E346" s="52"/>
      <c r="H346" s="52"/>
      <c r="P346" s="52"/>
    </row>
    <row r="347" spans="5:16" x14ac:dyDescent="0.4">
      <c r="E347" s="52"/>
      <c r="H347" s="52"/>
      <c r="P347" s="52"/>
    </row>
    <row r="348" spans="5:16" x14ac:dyDescent="0.4">
      <c r="E348" s="52"/>
      <c r="H348" s="52"/>
      <c r="P348" s="52"/>
    </row>
    <row r="349" spans="5:16" x14ac:dyDescent="0.4">
      <c r="E349" s="52"/>
      <c r="H349" s="52"/>
      <c r="P349" s="52"/>
    </row>
    <row r="350" spans="5:16" x14ac:dyDescent="0.4">
      <c r="E350" s="52"/>
      <c r="H350" s="52"/>
      <c r="P350" s="52"/>
    </row>
    <row r="351" spans="5:16" x14ac:dyDescent="0.4">
      <c r="E351" s="52"/>
      <c r="H351" s="52"/>
      <c r="P351" s="52"/>
    </row>
    <row r="352" spans="5:16" x14ac:dyDescent="0.4">
      <c r="E352" s="52"/>
      <c r="H352" s="52"/>
      <c r="P352" s="52"/>
    </row>
    <row r="353" spans="5:16" x14ac:dyDescent="0.4">
      <c r="E353" s="52"/>
      <c r="H353" s="52"/>
      <c r="P353" s="52"/>
    </row>
    <row r="354" spans="5:16" x14ac:dyDescent="0.4">
      <c r="E354" s="52"/>
      <c r="H354" s="52"/>
      <c r="P354" s="52"/>
    </row>
    <row r="355" spans="5:16" x14ac:dyDescent="0.4">
      <c r="E355" s="52"/>
      <c r="H355" s="52"/>
      <c r="P355" s="52"/>
    </row>
    <row r="356" spans="5:16" x14ac:dyDescent="0.4">
      <c r="E356" s="52"/>
      <c r="H356" s="52"/>
      <c r="P356" s="52"/>
    </row>
    <row r="357" spans="5:16" x14ac:dyDescent="0.4">
      <c r="E357" s="52"/>
      <c r="H357" s="52"/>
      <c r="P357" s="52"/>
    </row>
    <row r="358" spans="5:16" x14ac:dyDescent="0.4">
      <c r="E358" s="52"/>
      <c r="H358" s="52"/>
      <c r="P358" s="52"/>
    </row>
    <row r="359" spans="5:16" x14ac:dyDescent="0.4">
      <c r="E359" s="52"/>
      <c r="H359" s="52"/>
      <c r="P359" s="52"/>
    </row>
    <row r="360" spans="5:16" x14ac:dyDescent="0.4">
      <c r="E360" s="52"/>
      <c r="H360" s="52"/>
      <c r="P360" s="52"/>
    </row>
    <row r="361" spans="5:16" x14ac:dyDescent="0.4">
      <c r="E361" s="52"/>
      <c r="H361" s="52"/>
      <c r="P361" s="52"/>
    </row>
    <row r="362" spans="5:16" x14ac:dyDescent="0.4">
      <c r="E362" s="52"/>
      <c r="H362" s="52"/>
      <c r="P362" s="52"/>
    </row>
    <row r="363" spans="5:16" x14ac:dyDescent="0.4">
      <c r="E363" s="52"/>
      <c r="H363" s="52"/>
      <c r="P363" s="52"/>
    </row>
    <row r="364" spans="5:16" x14ac:dyDescent="0.4">
      <c r="E364" s="52"/>
      <c r="H364" s="52"/>
      <c r="P364" s="52"/>
    </row>
    <row r="365" spans="5:16" x14ac:dyDescent="0.4">
      <c r="E365" s="52"/>
      <c r="H365" s="52"/>
      <c r="P365" s="52"/>
    </row>
    <row r="366" spans="5:16" x14ac:dyDescent="0.4">
      <c r="E366" s="52"/>
      <c r="H366" s="52"/>
      <c r="P366" s="52"/>
    </row>
    <row r="367" spans="5:16" x14ac:dyDescent="0.4">
      <c r="E367" s="52"/>
      <c r="H367" s="52"/>
      <c r="P367" s="52"/>
    </row>
    <row r="368" spans="5:16" x14ac:dyDescent="0.4">
      <c r="E368" s="52"/>
      <c r="H368" s="52"/>
      <c r="P368" s="52"/>
    </row>
    <row r="369" spans="5:16" x14ac:dyDescent="0.4">
      <c r="E369" s="52"/>
      <c r="H369" s="52"/>
      <c r="P369" s="52"/>
    </row>
    <row r="370" spans="5:16" x14ac:dyDescent="0.4">
      <c r="E370" s="52"/>
      <c r="H370" s="52"/>
      <c r="P370" s="52"/>
    </row>
    <row r="371" spans="5:16" x14ac:dyDescent="0.4">
      <c r="E371" s="52"/>
      <c r="H371" s="52"/>
      <c r="P371" s="52"/>
    </row>
    <row r="372" spans="5:16" x14ac:dyDescent="0.4">
      <c r="E372" s="52"/>
      <c r="H372" s="52"/>
      <c r="P372" s="52"/>
    </row>
    <row r="373" spans="5:16" x14ac:dyDescent="0.4">
      <c r="E373" s="52"/>
      <c r="H373" s="52"/>
      <c r="P373" s="52"/>
    </row>
    <row r="374" spans="5:16" x14ac:dyDescent="0.4">
      <c r="E374" s="52"/>
      <c r="H374" s="52"/>
      <c r="P374" s="52"/>
    </row>
    <row r="375" spans="5:16" x14ac:dyDescent="0.4">
      <c r="E375" s="52"/>
      <c r="H375" s="52"/>
      <c r="P375" s="52"/>
    </row>
    <row r="376" spans="5:16" x14ac:dyDescent="0.4">
      <c r="E376" s="52"/>
      <c r="H376" s="52"/>
      <c r="P376" s="52"/>
    </row>
    <row r="377" spans="5:16" x14ac:dyDescent="0.4">
      <c r="E377" s="52"/>
      <c r="H377" s="52"/>
      <c r="P377" s="52"/>
    </row>
    <row r="378" spans="5:16" x14ac:dyDescent="0.4">
      <c r="E378" s="52"/>
      <c r="H378" s="52"/>
      <c r="P378" s="52"/>
    </row>
    <row r="379" spans="5:16" x14ac:dyDescent="0.4">
      <c r="E379" s="52"/>
      <c r="H379" s="52"/>
      <c r="P379" s="52"/>
    </row>
    <row r="380" spans="5:16" x14ac:dyDescent="0.4">
      <c r="E380" s="52"/>
      <c r="H380" s="52"/>
      <c r="P380" s="52"/>
    </row>
    <row r="381" spans="5:16" x14ac:dyDescent="0.4">
      <c r="E381" s="52"/>
      <c r="H381" s="52"/>
      <c r="P381" s="52"/>
    </row>
    <row r="382" spans="5:16" x14ac:dyDescent="0.4">
      <c r="E382" s="52"/>
      <c r="H382" s="52"/>
      <c r="P382" s="52"/>
    </row>
    <row r="383" spans="5:16" x14ac:dyDescent="0.4">
      <c r="E383" s="52"/>
      <c r="H383" s="52"/>
      <c r="P383" s="52"/>
    </row>
    <row r="384" spans="5:16" x14ac:dyDescent="0.4">
      <c r="E384" s="52"/>
      <c r="H384" s="52"/>
      <c r="P384" s="52"/>
    </row>
    <row r="385" spans="5:16" x14ac:dyDescent="0.4">
      <c r="E385" s="52"/>
      <c r="H385" s="52" t="str">
        <f>IFERROR(INDEX([1]學生資料!F:F,MATCH($A385,[1]學生資料!$A:$A,0)),"")</f>
        <v/>
      </c>
      <c r="P385" s="52" t="str">
        <f>IFERROR(INDEX([1]學生資料!$N:$N,MATCH(A385,[1]學生資料!$A:$A,0)),"")</f>
        <v/>
      </c>
    </row>
    <row r="386" spans="5:16" x14ac:dyDescent="0.4">
      <c r="E386" s="52"/>
      <c r="H386" s="52" t="str">
        <f>IFERROR(INDEX([1]學生資料!F:F,MATCH($A386,[1]學生資料!$A:$A,0)),"")</f>
        <v/>
      </c>
      <c r="P386" s="52" t="str">
        <f>IFERROR(INDEX([1]學生資料!$N:$N,MATCH(A386,[1]學生資料!$A:$A,0)),"")</f>
        <v/>
      </c>
    </row>
    <row r="387" spans="5:16" x14ac:dyDescent="0.4">
      <c r="E387" s="52"/>
      <c r="H387" s="52" t="str">
        <f>IFERROR(INDEX([1]學生資料!F:F,MATCH($A387,[1]學生資料!$A:$A,0)),"")</f>
        <v/>
      </c>
      <c r="P387" s="52" t="str">
        <f>IFERROR(INDEX([1]學生資料!$N:$N,MATCH(A387,[1]學生資料!$A:$A,0)),"")</f>
        <v/>
      </c>
    </row>
    <row r="388" spans="5:16" x14ac:dyDescent="0.4">
      <c r="E388" s="52"/>
      <c r="H388" s="52" t="str">
        <f>IFERROR(INDEX([1]學生資料!F:F,MATCH($A388,[1]學生資料!$A:$A,0)),"")</f>
        <v/>
      </c>
      <c r="P388" s="52" t="str">
        <f>IFERROR(INDEX([1]學生資料!$N:$N,MATCH(A388,[1]學生資料!$A:$A,0)),"")</f>
        <v/>
      </c>
    </row>
    <row r="389" spans="5:16" x14ac:dyDescent="0.4">
      <c r="E389" s="52"/>
      <c r="H389" s="52" t="str">
        <f>IFERROR(INDEX([1]學生資料!F:F,MATCH($A389,[1]學生資料!$A:$A,0)),"")</f>
        <v/>
      </c>
      <c r="P389" s="52" t="str">
        <f>IFERROR(INDEX([1]學生資料!$N:$N,MATCH(A389,[1]學生資料!$A:$A,0)),"")</f>
        <v/>
      </c>
    </row>
    <row r="390" spans="5:16" x14ac:dyDescent="0.4">
      <c r="E390" s="52"/>
      <c r="H390" s="52" t="str">
        <f>IFERROR(INDEX([1]學生資料!F:F,MATCH($A390,[1]學生資料!$A:$A,0)),"")</f>
        <v/>
      </c>
      <c r="P390" s="52" t="str">
        <f>IFERROR(INDEX([1]學生資料!$N:$N,MATCH(A390,[1]學生資料!$A:$A,0)),"")</f>
        <v/>
      </c>
    </row>
    <row r="391" spans="5:16" x14ac:dyDescent="0.4">
      <c r="E391" s="52"/>
      <c r="H391" s="52" t="str">
        <f>IFERROR(INDEX([1]學生資料!F:F,MATCH($A391,[1]學生資料!$A:$A,0)),"")</f>
        <v/>
      </c>
      <c r="P391" s="52" t="str">
        <f>IFERROR(INDEX([1]學生資料!$N:$N,MATCH(A391,[1]學生資料!$A:$A,0)),"")</f>
        <v/>
      </c>
    </row>
    <row r="392" spans="5:16" x14ac:dyDescent="0.4">
      <c r="E392" s="52"/>
      <c r="H392" s="52" t="str">
        <f>IFERROR(INDEX([1]學生資料!F:F,MATCH($A392,[1]學生資料!$A:$A,0)),"")</f>
        <v/>
      </c>
      <c r="P392" s="52" t="str">
        <f>IFERROR(INDEX([1]學生資料!$N:$N,MATCH(A392,[1]學生資料!$A:$A,0)),"")</f>
        <v/>
      </c>
    </row>
    <row r="393" spans="5:16" x14ac:dyDescent="0.4">
      <c r="E393" s="52"/>
      <c r="H393" s="52" t="str">
        <f>IFERROR(INDEX([1]學生資料!F:F,MATCH($A393,[1]學生資料!$A:$A,0)),"")</f>
        <v/>
      </c>
      <c r="P393" s="52" t="str">
        <f>IFERROR(INDEX([1]學生資料!$N:$N,MATCH(A393,[1]學生資料!$A:$A,0)),"")</f>
        <v/>
      </c>
    </row>
    <row r="394" spans="5:16" x14ac:dyDescent="0.4">
      <c r="E394" s="52"/>
      <c r="H394" s="52" t="str">
        <f>IFERROR(INDEX([1]學生資料!F:F,MATCH($A394,[1]學生資料!$A:$A,0)),"")</f>
        <v/>
      </c>
      <c r="P394" s="52" t="str">
        <f>IFERROR(INDEX([1]學生資料!$N:$N,MATCH(A394,[1]學生資料!$A:$A,0)),"")</f>
        <v/>
      </c>
    </row>
    <row r="395" spans="5:16" x14ac:dyDescent="0.4">
      <c r="E395" s="52"/>
      <c r="H395" s="52" t="str">
        <f>IFERROR(INDEX([1]學生資料!F:F,MATCH($A395,[1]學生資料!$A:$A,0)),"")</f>
        <v/>
      </c>
      <c r="P395" s="52" t="str">
        <f>IFERROR(INDEX([1]學生資料!$N:$N,MATCH(A395,[1]學生資料!$A:$A,0)),"")</f>
        <v/>
      </c>
    </row>
    <row r="396" spans="5:16" x14ac:dyDescent="0.4">
      <c r="E396" s="52"/>
      <c r="H396" s="52" t="str">
        <f>IFERROR(INDEX([1]學生資料!F:F,MATCH($A396,[1]學生資料!$A:$A,0)),"")</f>
        <v/>
      </c>
      <c r="P396" s="52" t="str">
        <f>IFERROR(INDEX([1]學生資料!$N:$N,MATCH(A396,[1]學生資料!$A:$A,0)),"")</f>
        <v/>
      </c>
    </row>
    <row r="397" spans="5:16" x14ac:dyDescent="0.4">
      <c r="E397" s="52"/>
      <c r="H397" s="52" t="str">
        <f>IFERROR(INDEX([1]學生資料!F:F,MATCH($A397,[1]學生資料!$A:$A,0)),"")</f>
        <v/>
      </c>
      <c r="P397" s="52" t="str">
        <f>IFERROR(INDEX([1]學生資料!$N:$N,MATCH(A397,[1]學生資料!$A:$A,0)),"")</f>
        <v/>
      </c>
    </row>
    <row r="398" spans="5:16" x14ac:dyDescent="0.4">
      <c r="E398" s="52"/>
      <c r="H398" s="52" t="str">
        <f>IFERROR(INDEX([1]學生資料!F:F,MATCH($A398,[1]學生資料!$A:$A,0)),"")</f>
        <v/>
      </c>
      <c r="P398" s="52" t="str">
        <f>IFERROR(INDEX([1]學生資料!$N:$N,MATCH(A398,[1]學生資料!$A:$A,0)),"")</f>
        <v/>
      </c>
    </row>
    <row r="399" spans="5:16" x14ac:dyDescent="0.4">
      <c r="E399" s="52"/>
      <c r="H399" s="52" t="str">
        <f>IFERROR(INDEX([1]學生資料!F:F,MATCH($A399,[1]學生資料!$A:$A,0)),"")</f>
        <v/>
      </c>
      <c r="P399" s="52" t="str">
        <f>IFERROR(INDEX([1]學生資料!$N:$N,MATCH(A399,[1]學生資料!$A:$A,0)),"")</f>
        <v/>
      </c>
    </row>
    <row r="400" spans="5:16" x14ac:dyDescent="0.4">
      <c r="E400" s="52"/>
      <c r="H400" s="52" t="str">
        <f>IFERROR(INDEX([1]學生資料!F:F,MATCH($A400,[1]學生資料!$A:$A,0)),"")</f>
        <v/>
      </c>
      <c r="P400" s="52" t="str">
        <f>IFERROR(INDEX([1]學生資料!$N:$N,MATCH(A400,[1]學生資料!$A:$A,0)),"")</f>
        <v/>
      </c>
    </row>
    <row r="401" spans="5:16" x14ac:dyDescent="0.4">
      <c r="E401" s="52"/>
      <c r="H401" s="52" t="str">
        <f>IFERROR(INDEX([1]學生資料!F:F,MATCH($A401,[1]學生資料!$A:$A,0)),"")</f>
        <v/>
      </c>
      <c r="P401" s="52" t="str">
        <f>IFERROR(INDEX([1]學生資料!$N:$N,MATCH(A401,[1]學生資料!$A:$A,0)),"")</f>
        <v/>
      </c>
    </row>
    <row r="402" spans="5:16" x14ac:dyDescent="0.4">
      <c r="E402" s="52"/>
      <c r="H402" s="52" t="str">
        <f>IFERROR(INDEX([1]學生資料!F:F,MATCH($A402,[1]學生資料!$A:$A,0)),"")</f>
        <v/>
      </c>
      <c r="P402" s="52" t="str">
        <f>IFERROR(INDEX([1]學生資料!$N:$N,MATCH(A402,[1]學生資料!$A:$A,0)),"")</f>
        <v/>
      </c>
    </row>
    <row r="403" spans="5:16" x14ac:dyDescent="0.4">
      <c r="E403" s="52"/>
      <c r="H403" s="52" t="str">
        <f>IFERROR(INDEX([1]學生資料!F:F,MATCH($A403,[1]學生資料!$A:$A,0)),"")</f>
        <v/>
      </c>
      <c r="P403" s="52" t="str">
        <f>IFERROR(INDEX([1]學生資料!$N:$N,MATCH(A403,[1]學生資料!$A:$A,0)),"")</f>
        <v/>
      </c>
    </row>
    <row r="404" spans="5:16" x14ac:dyDescent="0.4">
      <c r="E404" s="52"/>
      <c r="H404" s="52" t="str">
        <f>IFERROR(INDEX([1]學生資料!F:F,MATCH($A404,[1]學生資料!$A:$A,0)),"")</f>
        <v/>
      </c>
      <c r="P404" s="52" t="str">
        <f>IFERROR(INDEX([1]學生資料!$N:$N,MATCH(A404,[1]學生資料!$A:$A,0)),"")</f>
        <v/>
      </c>
    </row>
    <row r="405" spans="5:16" x14ac:dyDescent="0.4">
      <c r="E405" s="52"/>
      <c r="H405" s="52" t="str">
        <f>IFERROR(INDEX([1]學生資料!F:F,MATCH($A405,[1]學生資料!$A:$A,0)),"")</f>
        <v/>
      </c>
      <c r="P405" s="52" t="str">
        <f>IFERROR(INDEX([1]學生資料!$N:$N,MATCH(A405,[1]學生資料!$A:$A,0)),"")</f>
        <v/>
      </c>
    </row>
    <row r="406" spans="5:16" x14ac:dyDescent="0.4">
      <c r="E406" s="52"/>
      <c r="H406" s="52" t="str">
        <f>IFERROR(INDEX([1]學生資料!F:F,MATCH($A406,[1]學生資料!$A:$A,0)),"")</f>
        <v/>
      </c>
      <c r="P406" s="52" t="str">
        <f>IFERROR(INDEX([1]學生資料!$N:$N,MATCH(A406,[1]學生資料!$A:$A,0)),"")</f>
        <v/>
      </c>
    </row>
    <row r="407" spans="5:16" x14ac:dyDescent="0.4">
      <c r="E407" s="52"/>
      <c r="H407" s="52" t="str">
        <f>IFERROR(INDEX([1]學生資料!F:F,MATCH($A407,[1]學生資料!$A:$A,0)),"")</f>
        <v/>
      </c>
      <c r="P407" s="52" t="str">
        <f>IFERROR(INDEX([1]學生資料!$N:$N,MATCH(A407,[1]學生資料!$A:$A,0)),"")</f>
        <v/>
      </c>
    </row>
    <row r="408" spans="5:16" x14ac:dyDescent="0.4">
      <c r="E408" s="52"/>
      <c r="H408" s="52" t="str">
        <f>IFERROR(INDEX([1]學生資料!F:F,MATCH($A408,[1]學生資料!$A:$A,0)),"")</f>
        <v/>
      </c>
      <c r="P408" s="52" t="str">
        <f>IFERROR(INDEX([1]學生資料!$N:$N,MATCH(A408,[1]學生資料!$A:$A,0)),"")</f>
        <v/>
      </c>
    </row>
    <row r="409" spans="5:16" x14ac:dyDescent="0.4">
      <c r="E409" s="52"/>
      <c r="H409" s="52" t="str">
        <f>IFERROR(INDEX([1]學生資料!F:F,MATCH($A409,[1]學生資料!$A:$A,0)),"")</f>
        <v/>
      </c>
      <c r="P409" s="52" t="str">
        <f>IFERROR(INDEX([1]學生資料!$N:$N,MATCH(A409,[1]學生資料!$A:$A,0)),"")</f>
        <v/>
      </c>
    </row>
    <row r="410" spans="5:16" x14ac:dyDescent="0.4">
      <c r="E410" s="52"/>
      <c r="H410" s="52" t="str">
        <f>IFERROR(INDEX([1]學生資料!F:F,MATCH($A410,[1]學生資料!$A:$A,0)),"")</f>
        <v/>
      </c>
      <c r="P410" s="52" t="str">
        <f>IFERROR(INDEX([1]學生資料!$N:$N,MATCH(A410,[1]學生資料!$A:$A,0)),"")</f>
        <v/>
      </c>
    </row>
    <row r="411" spans="5:16" x14ac:dyDescent="0.4">
      <c r="E411" s="52"/>
      <c r="H411" s="52" t="str">
        <f>IFERROR(INDEX([1]學生資料!F:F,MATCH($A411,[1]學生資料!$A:$A,0)),"")</f>
        <v/>
      </c>
      <c r="P411" s="52" t="str">
        <f>IFERROR(INDEX([1]學生資料!$N:$N,MATCH(A411,[1]學生資料!$A:$A,0)),"")</f>
        <v/>
      </c>
    </row>
    <row r="412" spans="5:16" x14ac:dyDescent="0.4">
      <c r="E412" s="52"/>
      <c r="H412" s="52" t="str">
        <f>IFERROR(INDEX([1]學生資料!F:F,MATCH($A412,[1]學生資料!$A:$A,0)),"")</f>
        <v/>
      </c>
      <c r="P412" s="52" t="str">
        <f>IFERROR(INDEX([1]學生資料!$N:$N,MATCH(A412,[1]學生資料!$A:$A,0)),"")</f>
        <v/>
      </c>
    </row>
    <row r="413" spans="5:16" x14ac:dyDescent="0.4">
      <c r="E413" s="52"/>
      <c r="H413" s="52" t="str">
        <f>IFERROR(INDEX([1]學生資料!F:F,MATCH($A413,[1]學生資料!$A:$A,0)),"")</f>
        <v/>
      </c>
      <c r="P413" s="52" t="str">
        <f>IFERROR(INDEX([1]學生資料!$N:$N,MATCH(A413,[1]學生資料!$A:$A,0)),"")</f>
        <v/>
      </c>
    </row>
    <row r="414" spans="5:16" x14ac:dyDescent="0.4">
      <c r="E414" s="52"/>
      <c r="H414" s="52" t="str">
        <f>IFERROR(INDEX([1]學生資料!F:F,MATCH($A414,[1]學生資料!$A:$A,0)),"")</f>
        <v/>
      </c>
      <c r="P414" s="52" t="str">
        <f>IFERROR(INDEX([1]學生資料!$N:$N,MATCH(A414,[1]學生資料!$A:$A,0)),"")</f>
        <v/>
      </c>
    </row>
    <row r="415" spans="5:16" x14ac:dyDescent="0.4">
      <c r="E415" s="52"/>
      <c r="H415" s="52" t="str">
        <f>IFERROR(INDEX([1]學生資料!F:F,MATCH($A415,[1]學生資料!$A:$A,0)),"")</f>
        <v/>
      </c>
      <c r="P415" s="52" t="str">
        <f>IFERROR(INDEX([1]學生資料!$N:$N,MATCH(A415,[1]學生資料!$A:$A,0)),"")</f>
        <v/>
      </c>
    </row>
    <row r="416" spans="5:16" x14ac:dyDescent="0.4">
      <c r="E416" s="52"/>
      <c r="H416" s="52" t="str">
        <f>IFERROR(INDEX([1]學生資料!F:F,MATCH($A416,[1]學生資料!$A:$A,0)),"")</f>
        <v/>
      </c>
      <c r="P416" s="52" t="str">
        <f>IFERROR(INDEX([1]學生資料!$N:$N,MATCH(A416,[1]學生資料!$A:$A,0)),"")</f>
        <v/>
      </c>
    </row>
    <row r="417" spans="5:16" x14ac:dyDescent="0.4">
      <c r="E417" s="52"/>
      <c r="H417" s="52" t="str">
        <f>IFERROR(INDEX([1]學生資料!F:F,MATCH($A417,[1]學生資料!$A:$A,0)),"")</f>
        <v/>
      </c>
      <c r="P417" s="52" t="str">
        <f>IFERROR(INDEX([1]學生資料!$N:$N,MATCH(A417,[1]學生資料!$A:$A,0)),"")</f>
        <v/>
      </c>
    </row>
    <row r="418" spans="5:16" x14ac:dyDescent="0.4">
      <c r="E418" s="52"/>
      <c r="H418" s="52" t="str">
        <f>IFERROR(INDEX([1]學生資料!F:F,MATCH($A418,[1]學生資料!$A:$A,0)),"")</f>
        <v/>
      </c>
      <c r="P418" s="52" t="str">
        <f>IFERROR(INDEX([1]學生資料!$N:$N,MATCH(A418,[1]學生資料!$A:$A,0)),"")</f>
        <v/>
      </c>
    </row>
    <row r="419" spans="5:16" x14ac:dyDescent="0.4">
      <c r="E419" s="52"/>
      <c r="H419" s="52" t="str">
        <f>IFERROR(INDEX([1]學生資料!F:F,MATCH($A419,[1]學生資料!$A:$A,0)),"")</f>
        <v/>
      </c>
      <c r="P419" s="52" t="str">
        <f>IFERROR(INDEX([1]學生資料!$N:$N,MATCH(A419,[1]學生資料!$A:$A,0)),"")</f>
        <v/>
      </c>
    </row>
    <row r="420" spans="5:16" x14ac:dyDescent="0.4">
      <c r="E420" s="52"/>
      <c r="H420" s="52" t="str">
        <f>IFERROR(INDEX([1]學生資料!F:F,MATCH($A420,[1]學生資料!$A:$A,0)),"")</f>
        <v/>
      </c>
      <c r="P420" s="52" t="str">
        <f>IFERROR(INDEX([1]學生資料!$N:$N,MATCH(A420,[1]學生資料!$A:$A,0)),"")</f>
        <v/>
      </c>
    </row>
    <row r="421" spans="5:16" x14ac:dyDescent="0.4">
      <c r="E421" s="52"/>
      <c r="H421" s="52" t="str">
        <f>IFERROR(INDEX([1]學生資料!F:F,MATCH($A421,[1]學生資料!$A:$A,0)),"")</f>
        <v/>
      </c>
      <c r="P421" s="52" t="str">
        <f>IFERROR(INDEX([1]學生資料!$N:$N,MATCH(A421,[1]學生資料!$A:$A,0)),"")</f>
        <v/>
      </c>
    </row>
    <row r="422" spans="5:16" x14ac:dyDescent="0.4">
      <c r="E422" s="52"/>
      <c r="H422" s="52" t="str">
        <f>IFERROR(INDEX([1]學生資料!F:F,MATCH($A422,[1]學生資料!$A:$A,0)),"")</f>
        <v/>
      </c>
      <c r="P422" s="52" t="str">
        <f>IFERROR(INDEX([1]學生資料!$N:$N,MATCH(A422,[1]學生資料!$A:$A,0)),"")</f>
        <v/>
      </c>
    </row>
    <row r="423" spans="5:16" x14ac:dyDescent="0.4">
      <c r="E423" s="52"/>
      <c r="H423" s="52" t="str">
        <f>IFERROR(INDEX([1]學生資料!F:F,MATCH($A423,[1]學生資料!$A:$A,0)),"")</f>
        <v/>
      </c>
      <c r="P423" s="52" t="str">
        <f>IFERROR(INDEX([1]學生資料!$N:$N,MATCH(A423,[1]學生資料!$A:$A,0)),"")</f>
        <v/>
      </c>
    </row>
    <row r="424" spans="5:16" x14ac:dyDescent="0.4">
      <c r="E424" s="52"/>
      <c r="H424" s="52" t="str">
        <f>IFERROR(INDEX([1]學生資料!F:F,MATCH($A424,[1]學生資料!$A:$A,0)),"")</f>
        <v/>
      </c>
      <c r="P424" s="52" t="str">
        <f>IFERROR(INDEX([1]學生資料!$N:$N,MATCH(A424,[1]學生資料!$A:$A,0)),"")</f>
        <v/>
      </c>
    </row>
    <row r="425" spans="5:16" x14ac:dyDescent="0.4">
      <c r="E425" s="52"/>
      <c r="H425" s="52" t="str">
        <f>IFERROR(INDEX([1]學生資料!F:F,MATCH($A425,[1]學生資料!$A:$A,0)),"")</f>
        <v/>
      </c>
      <c r="P425" s="52" t="str">
        <f>IFERROR(INDEX([1]學生資料!$N:$N,MATCH(A425,[1]學生資料!$A:$A,0)),"")</f>
        <v/>
      </c>
    </row>
    <row r="426" spans="5:16" x14ac:dyDescent="0.4">
      <c r="E426" s="52"/>
      <c r="H426" s="52" t="str">
        <f>IFERROR(INDEX([1]學生資料!F:F,MATCH($A426,[1]學生資料!$A:$A,0)),"")</f>
        <v/>
      </c>
      <c r="P426" s="52" t="str">
        <f>IFERROR(INDEX([1]學生資料!$N:$N,MATCH(A426,[1]學生資料!$A:$A,0)),"")</f>
        <v/>
      </c>
    </row>
    <row r="427" spans="5:16" x14ac:dyDescent="0.4">
      <c r="E427" s="52"/>
      <c r="H427" s="52" t="str">
        <f>IFERROR(INDEX([1]學生資料!F:F,MATCH($A427,[1]學生資料!$A:$A,0)),"")</f>
        <v/>
      </c>
      <c r="P427" s="52" t="str">
        <f>IFERROR(INDEX([1]學生資料!$N:$N,MATCH(A427,[1]學生資料!$A:$A,0)),"")</f>
        <v/>
      </c>
    </row>
    <row r="428" spans="5:16" x14ac:dyDescent="0.4">
      <c r="E428" s="52"/>
      <c r="H428" s="52" t="str">
        <f>IFERROR(INDEX([1]學生資料!F:F,MATCH($A428,[1]學生資料!$A:$A,0)),"")</f>
        <v/>
      </c>
      <c r="P428" s="52" t="str">
        <f>IFERROR(INDEX([1]學生資料!$N:$N,MATCH(A428,[1]學生資料!$A:$A,0)),"")</f>
        <v/>
      </c>
    </row>
    <row r="429" spans="5:16" x14ac:dyDescent="0.4">
      <c r="E429" s="52"/>
      <c r="H429" s="52" t="str">
        <f>IFERROR(INDEX([1]學生資料!F:F,MATCH($A429,[1]學生資料!$A:$A,0)),"")</f>
        <v/>
      </c>
      <c r="P429" s="52" t="str">
        <f>IFERROR(INDEX([1]學生資料!$N:$N,MATCH(A429,[1]學生資料!$A:$A,0)),"")</f>
        <v/>
      </c>
    </row>
    <row r="430" spans="5:16" x14ac:dyDescent="0.4">
      <c r="E430" s="52"/>
      <c r="H430" s="52" t="str">
        <f>IFERROR(INDEX([1]學生資料!F:F,MATCH($A430,[1]學生資料!$A:$A,0)),"")</f>
        <v/>
      </c>
      <c r="P430" s="52" t="str">
        <f>IFERROR(INDEX([1]學生資料!$N:$N,MATCH(A430,[1]學生資料!$A:$A,0)),"")</f>
        <v/>
      </c>
    </row>
    <row r="431" spans="5:16" x14ac:dyDescent="0.4">
      <c r="E431" s="52"/>
      <c r="H431" s="52" t="str">
        <f>IFERROR(INDEX([1]學生資料!F:F,MATCH($A431,[1]學生資料!$A:$A,0)),"")</f>
        <v/>
      </c>
      <c r="P431" s="52" t="str">
        <f>IFERROR(INDEX([1]學生資料!$N:$N,MATCH(A431,[1]學生資料!$A:$A,0)),"")</f>
        <v/>
      </c>
    </row>
    <row r="432" spans="5:16" x14ac:dyDescent="0.4">
      <c r="E432" s="52"/>
      <c r="H432" s="52" t="str">
        <f>IFERROR(INDEX([1]學生資料!F:F,MATCH($A432,[1]學生資料!$A:$A,0)),"")</f>
        <v/>
      </c>
      <c r="P432" s="52" t="str">
        <f>IFERROR(INDEX([1]學生資料!$N:$N,MATCH(A432,[1]學生資料!$A:$A,0)),"")</f>
        <v/>
      </c>
    </row>
    <row r="433" spans="5:16" x14ac:dyDescent="0.4">
      <c r="E433" s="52"/>
      <c r="H433" s="52" t="str">
        <f>IFERROR(INDEX([1]學生資料!F:F,MATCH($A433,[1]學生資料!$A:$A,0)),"")</f>
        <v/>
      </c>
      <c r="P433" s="52" t="str">
        <f>IFERROR(INDEX([1]學生資料!$N:$N,MATCH(A433,[1]學生資料!$A:$A,0)),"")</f>
        <v/>
      </c>
    </row>
    <row r="434" spans="5:16" x14ac:dyDescent="0.4">
      <c r="E434" s="52"/>
      <c r="H434" s="52" t="str">
        <f>IFERROR(INDEX([1]學生資料!F:F,MATCH($A434,[1]學生資料!$A:$A,0)),"")</f>
        <v/>
      </c>
      <c r="P434" s="52" t="str">
        <f>IFERROR(INDEX([1]學生資料!$N:$N,MATCH(A434,[1]學生資料!$A:$A,0)),"")</f>
        <v/>
      </c>
    </row>
    <row r="435" spans="5:16" x14ac:dyDescent="0.4">
      <c r="E435" s="52"/>
      <c r="H435" s="52" t="str">
        <f>IFERROR(INDEX([1]學生資料!F:F,MATCH($A435,[1]學生資料!$A:$A,0)),"")</f>
        <v/>
      </c>
      <c r="P435" s="52" t="str">
        <f>IFERROR(INDEX([1]學生資料!$N:$N,MATCH(A435,[1]學生資料!$A:$A,0)),"")</f>
        <v/>
      </c>
    </row>
    <row r="436" spans="5:16" x14ac:dyDescent="0.4">
      <c r="E436" s="52"/>
      <c r="H436" s="52" t="str">
        <f>IFERROR(INDEX([1]學生資料!F:F,MATCH($A436,[1]學生資料!$A:$A,0)),"")</f>
        <v/>
      </c>
      <c r="P436" s="52" t="str">
        <f>IFERROR(INDEX([1]學生資料!$N:$N,MATCH(A436,[1]學生資料!$A:$A,0)),"")</f>
        <v/>
      </c>
    </row>
    <row r="437" spans="5:16" x14ac:dyDescent="0.4">
      <c r="E437" s="52"/>
      <c r="H437" s="52" t="str">
        <f>IFERROR(INDEX([1]學生資料!F:F,MATCH($A437,[1]學生資料!$A:$A,0)),"")</f>
        <v/>
      </c>
      <c r="P437" s="52" t="str">
        <f>IFERROR(INDEX([1]學生資料!$N:$N,MATCH(A437,[1]學生資料!$A:$A,0)),"")</f>
        <v/>
      </c>
    </row>
    <row r="438" spans="5:16" x14ac:dyDescent="0.4">
      <c r="E438" s="52"/>
      <c r="H438" s="52" t="str">
        <f>IFERROR(INDEX([1]學生資料!F:F,MATCH($A438,[1]學生資料!$A:$A,0)),"")</f>
        <v/>
      </c>
      <c r="P438" s="52" t="str">
        <f>IFERROR(INDEX([1]學生資料!$N:$N,MATCH(A438,[1]學生資料!$A:$A,0)),"")</f>
        <v/>
      </c>
    </row>
    <row r="439" spans="5:16" x14ac:dyDescent="0.4">
      <c r="E439" s="52"/>
      <c r="H439" s="52" t="str">
        <f>IFERROR(INDEX([1]學生資料!F:F,MATCH($A439,[1]學生資料!$A:$A,0)),"")</f>
        <v/>
      </c>
      <c r="P439" s="52" t="str">
        <f>IFERROR(INDEX([1]學生資料!$N:$N,MATCH(A439,[1]學生資料!$A:$A,0)),"")</f>
        <v/>
      </c>
    </row>
    <row r="440" spans="5:16" x14ac:dyDescent="0.4">
      <c r="E440" s="52"/>
      <c r="H440" s="52" t="str">
        <f>IFERROR(INDEX([1]學生資料!F:F,MATCH($A440,[1]學生資料!$A:$A,0)),"")</f>
        <v/>
      </c>
      <c r="P440" s="52" t="str">
        <f>IFERROR(INDEX([1]學生資料!$N:$N,MATCH(A440,[1]學生資料!$A:$A,0)),"")</f>
        <v/>
      </c>
    </row>
    <row r="441" spans="5:16" x14ac:dyDescent="0.4">
      <c r="E441" s="52"/>
      <c r="H441" s="52" t="str">
        <f>IFERROR(INDEX([1]學生資料!F:F,MATCH($A441,[1]學生資料!$A:$A,0)),"")</f>
        <v/>
      </c>
      <c r="P441" s="52" t="str">
        <f>IFERROR(INDEX([1]學生資料!$N:$N,MATCH(A441,[1]學生資料!$A:$A,0)),"")</f>
        <v/>
      </c>
    </row>
    <row r="442" spans="5:16" x14ac:dyDescent="0.4">
      <c r="E442" s="52"/>
      <c r="H442" s="52" t="str">
        <f>IFERROR(INDEX([1]學生資料!F:F,MATCH($A442,[1]學生資料!$A:$A,0)),"")</f>
        <v/>
      </c>
      <c r="P442" s="52" t="str">
        <f>IFERROR(INDEX([1]學生資料!$N:$N,MATCH(A442,[1]學生資料!$A:$A,0)),"")</f>
        <v/>
      </c>
    </row>
    <row r="443" spans="5:16" x14ac:dyDescent="0.4">
      <c r="E443" s="52"/>
      <c r="H443" s="52" t="str">
        <f>IFERROR(INDEX([1]學生資料!F:F,MATCH($A443,[1]學生資料!$A:$A,0)),"")</f>
        <v/>
      </c>
      <c r="P443" s="52" t="str">
        <f>IFERROR(INDEX([1]學生資料!$N:$N,MATCH(A443,[1]學生資料!$A:$A,0)),"")</f>
        <v/>
      </c>
    </row>
    <row r="444" spans="5:16" x14ac:dyDescent="0.4">
      <c r="E444" s="52"/>
      <c r="H444" s="52" t="str">
        <f>IFERROR(INDEX([1]學生資料!F:F,MATCH($A444,[1]學生資料!$A:$A,0)),"")</f>
        <v/>
      </c>
      <c r="P444" s="52" t="str">
        <f>IFERROR(INDEX([1]學生資料!$N:$N,MATCH(A444,[1]學生資料!$A:$A,0)),"")</f>
        <v/>
      </c>
    </row>
    <row r="445" spans="5:16" x14ac:dyDescent="0.4">
      <c r="E445" s="52"/>
      <c r="H445" s="52" t="str">
        <f>IFERROR(INDEX([1]學生資料!F:F,MATCH($A445,[1]學生資料!$A:$A,0)),"")</f>
        <v/>
      </c>
      <c r="P445" s="52" t="str">
        <f>IFERROR(INDEX([1]學生資料!$N:$N,MATCH(A445,[1]學生資料!$A:$A,0)),"")</f>
        <v/>
      </c>
    </row>
    <row r="446" spans="5:16" x14ac:dyDescent="0.4">
      <c r="E446" s="52"/>
      <c r="H446" s="52" t="str">
        <f>IFERROR(INDEX([1]學生資料!F:F,MATCH($A446,[1]學生資料!$A:$A,0)),"")</f>
        <v/>
      </c>
      <c r="P446" s="52" t="str">
        <f>IFERROR(INDEX([1]學生資料!$N:$N,MATCH(A446,[1]學生資料!$A:$A,0)),"")</f>
        <v/>
      </c>
    </row>
    <row r="447" spans="5:16" x14ac:dyDescent="0.4">
      <c r="E447" s="52"/>
      <c r="H447" s="52" t="str">
        <f>IFERROR(INDEX([1]學生資料!F:F,MATCH($A447,[1]學生資料!$A:$A,0)),"")</f>
        <v/>
      </c>
      <c r="P447" s="52" t="str">
        <f>IFERROR(INDEX([1]學生資料!$N:$N,MATCH(A447,[1]學生資料!$A:$A,0)),"")</f>
        <v/>
      </c>
    </row>
    <row r="448" spans="5:16" x14ac:dyDescent="0.4">
      <c r="E448" s="52"/>
      <c r="H448" s="52" t="str">
        <f>IFERROR(INDEX([1]學生資料!F:F,MATCH($A448,[1]學生資料!$A:$A,0)),"")</f>
        <v/>
      </c>
      <c r="P448" s="52" t="str">
        <f>IFERROR(INDEX([1]學生資料!$N:$N,MATCH(A448,[1]學生資料!$A:$A,0)),"")</f>
        <v/>
      </c>
    </row>
    <row r="449" spans="5:16" x14ac:dyDescent="0.4">
      <c r="E449" s="52"/>
      <c r="H449" s="52" t="str">
        <f>IFERROR(INDEX([1]學生資料!F:F,MATCH($A449,[1]學生資料!$A:$A,0)),"")</f>
        <v/>
      </c>
      <c r="P449" s="52" t="str">
        <f>IFERROR(INDEX([1]學生資料!$N:$N,MATCH(A449,[1]學生資料!$A:$A,0)),"")</f>
        <v/>
      </c>
    </row>
    <row r="450" spans="5:16" x14ac:dyDescent="0.4">
      <c r="E450" s="52"/>
      <c r="H450" s="52" t="str">
        <f>IFERROR(INDEX([1]學生資料!F:F,MATCH($A450,[1]學生資料!$A:$A,0)),"")</f>
        <v/>
      </c>
      <c r="P450" s="52" t="str">
        <f>IFERROR(INDEX([1]學生資料!$N:$N,MATCH(A450,[1]學生資料!$A:$A,0)),"")</f>
        <v/>
      </c>
    </row>
    <row r="451" spans="5:16" x14ac:dyDescent="0.4">
      <c r="E451" s="52"/>
      <c r="H451" s="52" t="str">
        <f>IFERROR(INDEX([1]學生資料!F:F,MATCH($A451,[1]學生資料!$A:$A,0)),"")</f>
        <v/>
      </c>
      <c r="P451" s="52" t="str">
        <f>IFERROR(INDEX([1]學生資料!$N:$N,MATCH(A451,[1]學生資料!$A:$A,0)),"")</f>
        <v/>
      </c>
    </row>
    <row r="452" spans="5:16" x14ac:dyDescent="0.4">
      <c r="E452" s="52"/>
      <c r="H452" s="52" t="str">
        <f>IFERROR(INDEX([1]學生資料!F:F,MATCH($A452,[1]學生資料!$A:$A,0)),"")</f>
        <v/>
      </c>
      <c r="P452" s="52" t="str">
        <f>IFERROR(INDEX([1]學生資料!$N:$N,MATCH(A452,[1]學生資料!$A:$A,0)),"")</f>
        <v/>
      </c>
    </row>
    <row r="453" spans="5:16" x14ac:dyDescent="0.4">
      <c r="E453" s="52"/>
      <c r="H453" s="52" t="str">
        <f>IFERROR(INDEX([1]學生資料!F:F,MATCH($A453,[1]學生資料!$A:$A,0)),"")</f>
        <v/>
      </c>
      <c r="P453" s="52" t="str">
        <f>IFERROR(INDEX([1]學生資料!$N:$N,MATCH(A453,[1]學生資料!$A:$A,0)),"")</f>
        <v/>
      </c>
    </row>
    <row r="454" spans="5:16" x14ac:dyDescent="0.4">
      <c r="E454" s="52"/>
      <c r="H454" s="52" t="str">
        <f>IFERROR(INDEX([1]學生資料!F:F,MATCH($A454,[1]學生資料!$A:$A,0)),"")</f>
        <v/>
      </c>
      <c r="P454" s="52" t="str">
        <f>IFERROR(INDEX([1]學生資料!$N:$N,MATCH(A454,[1]學生資料!$A:$A,0)),"")</f>
        <v/>
      </c>
    </row>
    <row r="455" spans="5:16" x14ac:dyDescent="0.4">
      <c r="E455" s="52"/>
      <c r="H455" s="52" t="str">
        <f>IFERROR(INDEX([1]學生資料!F:F,MATCH($A455,[1]學生資料!$A:$A,0)),"")</f>
        <v/>
      </c>
      <c r="P455" s="52" t="str">
        <f>IFERROR(INDEX([1]學生資料!$N:$N,MATCH(A455,[1]學生資料!$A:$A,0)),"")</f>
        <v/>
      </c>
    </row>
    <row r="456" spans="5:16" x14ac:dyDescent="0.4">
      <c r="E456" s="52"/>
      <c r="H456" s="52" t="str">
        <f>IFERROR(INDEX([1]學生資料!F:F,MATCH($A456,[1]學生資料!$A:$A,0)),"")</f>
        <v/>
      </c>
      <c r="P456" s="52" t="str">
        <f>IFERROR(INDEX([1]學生資料!$N:$N,MATCH(A456,[1]學生資料!$A:$A,0)),"")</f>
        <v/>
      </c>
    </row>
    <row r="457" spans="5:16" x14ac:dyDescent="0.4">
      <c r="E457" s="52"/>
      <c r="H457" s="52" t="str">
        <f>IFERROR(INDEX([1]學生資料!F:F,MATCH($A457,[1]學生資料!$A:$A,0)),"")</f>
        <v/>
      </c>
      <c r="P457" s="52" t="str">
        <f>IFERROR(INDEX([1]學生資料!$N:$N,MATCH(A457,[1]學生資料!$A:$A,0)),"")</f>
        <v/>
      </c>
    </row>
    <row r="458" spans="5:16" x14ac:dyDescent="0.4">
      <c r="E458" s="52"/>
      <c r="H458" s="52" t="str">
        <f>IFERROR(INDEX([1]學生資料!F:F,MATCH($A458,[1]學生資料!$A:$A,0)),"")</f>
        <v/>
      </c>
      <c r="P458" s="52" t="str">
        <f>IFERROR(INDEX([1]學生資料!$N:$N,MATCH(A458,[1]學生資料!$A:$A,0)),"")</f>
        <v/>
      </c>
    </row>
    <row r="459" spans="5:16" x14ac:dyDescent="0.4">
      <c r="E459" s="52"/>
      <c r="H459" s="52" t="str">
        <f>IFERROR(INDEX([1]學生資料!F:F,MATCH($A459,[1]學生資料!$A:$A,0)),"")</f>
        <v/>
      </c>
      <c r="P459" s="52" t="str">
        <f>IFERROR(INDEX([1]學生資料!$N:$N,MATCH(A459,[1]學生資料!$A:$A,0)),"")</f>
        <v/>
      </c>
    </row>
    <row r="460" spans="5:16" x14ac:dyDescent="0.4">
      <c r="E460" s="52"/>
      <c r="H460" s="52" t="str">
        <f>IFERROR(INDEX([1]學生資料!F:F,MATCH($A460,[1]學生資料!$A:$A,0)),"")</f>
        <v/>
      </c>
      <c r="P460" s="52" t="str">
        <f>IFERROR(INDEX([1]學生資料!$N:$N,MATCH(A460,[1]學生資料!$A:$A,0)),"")</f>
        <v/>
      </c>
    </row>
    <row r="461" spans="5:16" x14ac:dyDescent="0.4">
      <c r="E461" s="52"/>
      <c r="H461" s="52" t="str">
        <f>IFERROR(INDEX([1]學生資料!F:F,MATCH($A461,[1]學生資料!$A:$A,0)),"")</f>
        <v/>
      </c>
      <c r="P461" s="52" t="str">
        <f>IFERROR(INDEX([1]學生資料!$N:$N,MATCH(A461,[1]學生資料!$A:$A,0)),"")</f>
        <v/>
      </c>
    </row>
    <row r="462" spans="5:16" x14ac:dyDescent="0.4">
      <c r="E462" s="52"/>
      <c r="H462" s="52" t="str">
        <f>IFERROR(INDEX([1]學生資料!F:F,MATCH($A462,[1]學生資料!$A:$A,0)),"")</f>
        <v/>
      </c>
      <c r="P462" s="52" t="str">
        <f>IFERROR(INDEX([1]學生資料!$N:$N,MATCH(A462,[1]學生資料!$A:$A,0)),"")</f>
        <v/>
      </c>
    </row>
    <row r="463" spans="5:16" x14ac:dyDescent="0.4">
      <c r="E463" s="52"/>
      <c r="H463" s="52" t="str">
        <f>IFERROR(INDEX([1]學生資料!F:F,MATCH($A463,[1]學生資料!$A:$A,0)),"")</f>
        <v/>
      </c>
      <c r="P463" s="52" t="str">
        <f>IFERROR(INDEX([1]學生資料!$N:$N,MATCH(A463,[1]學生資料!$A:$A,0)),"")</f>
        <v/>
      </c>
    </row>
    <row r="464" spans="5:16" x14ac:dyDescent="0.4">
      <c r="E464" s="52"/>
      <c r="H464" s="52" t="str">
        <f>IFERROR(INDEX([1]學生資料!F:F,MATCH($A464,[1]學生資料!$A:$A,0)),"")</f>
        <v/>
      </c>
      <c r="P464" s="52" t="str">
        <f>IFERROR(INDEX([1]學生資料!$N:$N,MATCH(A464,[1]學生資料!$A:$A,0)),"")</f>
        <v/>
      </c>
    </row>
    <row r="465" spans="5:16" x14ac:dyDescent="0.4">
      <c r="E465" s="52"/>
      <c r="H465" s="52" t="str">
        <f>IFERROR(INDEX([1]學生資料!F:F,MATCH($A465,[1]學生資料!$A:$A,0)),"")</f>
        <v/>
      </c>
      <c r="P465" s="52" t="str">
        <f>IFERROR(INDEX([1]學生資料!$N:$N,MATCH(A465,[1]學生資料!$A:$A,0)),"")</f>
        <v/>
      </c>
    </row>
    <row r="466" spans="5:16" x14ac:dyDescent="0.4">
      <c r="E466" s="52"/>
      <c r="H466" s="52" t="str">
        <f>IFERROR(INDEX([1]學生資料!F:F,MATCH($A466,[1]學生資料!$A:$A,0)),"")</f>
        <v/>
      </c>
      <c r="P466" s="52" t="str">
        <f>IFERROR(INDEX([1]學生資料!$N:$N,MATCH(A466,[1]學生資料!$A:$A,0)),"")</f>
        <v/>
      </c>
    </row>
    <row r="467" spans="5:16" x14ac:dyDescent="0.4">
      <c r="E467" s="52"/>
      <c r="H467" s="52" t="str">
        <f>IFERROR(INDEX([1]學生資料!F:F,MATCH($A467,[1]學生資料!$A:$A,0)),"")</f>
        <v/>
      </c>
      <c r="P467" s="52" t="str">
        <f>IFERROR(INDEX([1]學生資料!$N:$N,MATCH(A467,[1]學生資料!$A:$A,0)),"")</f>
        <v/>
      </c>
    </row>
    <row r="468" spans="5:16" x14ac:dyDescent="0.4">
      <c r="E468" s="52"/>
      <c r="H468" s="52" t="str">
        <f>IFERROR(INDEX([1]學生資料!F:F,MATCH($A468,[1]學生資料!$A:$A,0)),"")</f>
        <v/>
      </c>
      <c r="P468" s="52" t="str">
        <f>IFERROR(INDEX([1]學生資料!$N:$N,MATCH(A468,[1]學生資料!$A:$A,0)),"")</f>
        <v/>
      </c>
    </row>
    <row r="469" spans="5:16" x14ac:dyDescent="0.4">
      <c r="E469" s="52"/>
      <c r="H469" s="52" t="str">
        <f>IFERROR(INDEX([1]學生資料!F:F,MATCH($A469,[1]學生資料!$A:$A,0)),"")</f>
        <v/>
      </c>
      <c r="P469" s="52" t="str">
        <f>IFERROR(INDEX([1]學生資料!$N:$N,MATCH(A469,[1]學生資料!$A:$A,0)),"")</f>
        <v/>
      </c>
    </row>
    <row r="470" spans="5:16" x14ac:dyDescent="0.4">
      <c r="E470" s="52"/>
      <c r="H470" s="52" t="str">
        <f>IFERROR(INDEX([1]學生資料!F:F,MATCH($A470,[1]學生資料!$A:$A,0)),"")</f>
        <v/>
      </c>
      <c r="P470" s="52" t="str">
        <f>IFERROR(INDEX([1]學生資料!$N:$N,MATCH(A470,[1]學生資料!$A:$A,0)),"")</f>
        <v/>
      </c>
    </row>
    <row r="471" spans="5:16" x14ac:dyDescent="0.4">
      <c r="E471" s="52"/>
      <c r="H471" s="52" t="str">
        <f>IFERROR(INDEX([1]學生資料!F:F,MATCH($A471,[1]學生資料!$A:$A,0)),"")</f>
        <v/>
      </c>
      <c r="P471" s="52" t="str">
        <f>IFERROR(INDEX([1]學生資料!$N:$N,MATCH(A471,[1]學生資料!$A:$A,0)),"")</f>
        <v/>
      </c>
    </row>
    <row r="472" spans="5:16" x14ac:dyDescent="0.4">
      <c r="E472" s="52"/>
      <c r="H472" s="52" t="str">
        <f>IFERROR(INDEX([1]學生資料!F:F,MATCH($A472,[1]學生資料!$A:$A,0)),"")</f>
        <v/>
      </c>
      <c r="P472" s="52" t="str">
        <f>IFERROR(INDEX([1]學生資料!$N:$N,MATCH(A472,[1]學生資料!$A:$A,0)),"")</f>
        <v/>
      </c>
    </row>
    <row r="473" spans="5:16" x14ac:dyDescent="0.4">
      <c r="E473" s="52"/>
      <c r="H473" s="52" t="str">
        <f>IFERROR(INDEX([1]學生資料!F:F,MATCH($A473,[1]學生資料!$A:$A,0)),"")</f>
        <v/>
      </c>
      <c r="P473" s="52" t="str">
        <f>IFERROR(INDEX([1]學生資料!$N:$N,MATCH(A473,[1]學生資料!$A:$A,0)),"")</f>
        <v/>
      </c>
    </row>
    <row r="474" spans="5:16" x14ac:dyDescent="0.4">
      <c r="E474" s="52"/>
      <c r="H474" s="52" t="str">
        <f>IFERROR(INDEX([1]學生資料!F:F,MATCH($A474,[1]學生資料!$A:$A,0)),"")</f>
        <v/>
      </c>
      <c r="P474" s="52" t="str">
        <f>IFERROR(INDEX([1]學生資料!$N:$N,MATCH(A474,[1]學生資料!$A:$A,0)),"")</f>
        <v/>
      </c>
    </row>
    <row r="475" spans="5:16" x14ac:dyDescent="0.4">
      <c r="E475" s="52"/>
      <c r="H475" s="52" t="str">
        <f>IFERROR(INDEX([1]學生資料!F:F,MATCH($A475,[1]學生資料!$A:$A,0)),"")</f>
        <v/>
      </c>
      <c r="P475" s="52" t="str">
        <f>IFERROR(INDEX([1]學生資料!$N:$N,MATCH(A475,[1]學生資料!$A:$A,0)),"")</f>
        <v/>
      </c>
    </row>
    <row r="476" spans="5:16" x14ac:dyDescent="0.4">
      <c r="E476" s="52"/>
      <c r="H476" s="52" t="str">
        <f>IFERROR(INDEX([1]學生資料!F:F,MATCH($A476,[1]學生資料!$A:$A,0)),"")</f>
        <v/>
      </c>
      <c r="P476" s="52" t="str">
        <f>IFERROR(INDEX([1]學生資料!$N:$N,MATCH(A476,[1]學生資料!$A:$A,0)),"")</f>
        <v/>
      </c>
    </row>
    <row r="477" spans="5:16" x14ac:dyDescent="0.4">
      <c r="E477" s="52"/>
      <c r="H477" s="52" t="str">
        <f>IFERROR(INDEX([1]學生資料!F:F,MATCH($A477,[1]學生資料!$A:$A,0)),"")</f>
        <v/>
      </c>
      <c r="P477" s="52" t="str">
        <f>IFERROR(INDEX([1]學生資料!$N:$N,MATCH(A477,[1]學生資料!$A:$A,0)),"")</f>
        <v/>
      </c>
    </row>
    <row r="478" spans="5:16" x14ac:dyDescent="0.4">
      <c r="E478" s="52"/>
      <c r="H478" s="52" t="str">
        <f>IFERROR(INDEX([1]學生資料!F:F,MATCH($A478,[1]學生資料!$A:$A,0)),"")</f>
        <v/>
      </c>
      <c r="P478" s="52" t="str">
        <f>IFERROR(INDEX([1]學生資料!$N:$N,MATCH(A478,[1]學生資料!$A:$A,0)),"")</f>
        <v/>
      </c>
    </row>
    <row r="479" spans="5:16" x14ac:dyDescent="0.4">
      <c r="E479" s="52"/>
      <c r="H479" s="52" t="str">
        <f>IFERROR(INDEX([1]學生資料!F:F,MATCH($A479,[1]學生資料!$A:$A,0)),"")</f>
        <v/>
      </c>
      <c r="P479" s="52" t="str">
        <f>IFERROR(INDEX([1]學生資料!$N:$N,MATCH(A479,[1]學生資料!$A:$A,0)),"")</f>
        <v/>
      </c>
    </row>
    <row r="480" spans="5:16" x14ac:dyDescent="0.4">
      <c r="E480" s="52"/>
      <c r="H480" s="52" t="str">
        <f>IFERROR(INDEX([1]學生資料!F:F,MATCH($A480,[1]學生資料!$A:$A,0)),"")</f>
        <v/>
      </c>
      <c r="P480" s="52" t="str">
        <f>IFERROR(INDEX([1]學生資料!$N:$N,MATCH(A480,[1]學生資料!$A:$A,0)),"")</f>
        <v/>
      </c>
    </row>
    <row r="481" spans="5:16" x14ac:dyDescent="0.4">
      <c r="E481" s="52"/>
      <c r="H481" s="52" t="str">
        <f>IFERROR(INDEX([1]學生資料!F:F,MATCH($A481,[1]學生資料!$A:$A,0)),"")</f>
        <v/>
      </c>
      <c r="P481" s="52" t="str">
        <f>IFERROR(INDEX([1]學生資料!$N:$N,MATCH(A481,[1]學生資料!$A:$A,0)),"")</f>
        <v/>
      </c>
    </row>
    <row r="482" spans="5:16" x14ac:dyDescent="0.4">
      <c r="E482" s="52"/>
      <c r="H482" s="52" t="str">
        <f>IFERROR(INDEX([1]學生資料!F:F,MATCH($A482,[1]學生資料!$A:$A,0)),"")</f>
        <v/>
      </c>
      <c r="P482" s="52" t="str">
        <f>IFERROR(INDEX([1]學生資料!$N:$N,MATCH(A482,[1]學生資料!$A:$A,0)),"")</f>
        <v/>
      </c>
    </row>
    <row r="483" spans="5:16" x14ac:dyDescent="0.4">
      <c r="E483" s="52"/>
      <c r="H483" s="52" t="str">
        <f>IFERROR(INDEX([1]學生資料!F:F,MATCH($A483,[1]學生資料!$A:$A,0)),"")</f>
        <v/>
      </c>
      <c r="P483" s="52" t="str">
        <f>IFERROR(INDEX([1]學生資料!$N:$N,MATCH(A483,[1]學生資料!$A:$A,0)),"")</f>
        <v/>
      </c>
    </row>
    <row r="484" spans="5:16" x14ac:dyDescent="0.4">
      <c r="E484" s="52"/>
      <c r="H484" s="52" t="str">
        <f>IFERROR(INDEX([1]學生資料!F:F,MATCH($A484,[1]學生資料!$A:$A,0)),"")</f>
        <v/>
      </c>
      <c r="P484" s="52" t="str">
        <f>IFERROR(INDEX([1]學生資料!$N:$N,MATCH(A484,[1]學生資料!$A:$A,0)),"")</f>
        <v/>
      </c>
    </row>
    <row r="485" spans="5:16" x14ac:dyDescent="0.4">
      <c r="E485" s="52"/>
      <c r="H485" s="52" t="str">
        <f>IFERROR(INDEX([1]學生資料!F:F,MATCH($A485,[1]學生資料!$A:$A,0)),"")</f>
        <v/>
      </c>
      <c r="P485" s="52" t="str">
        <f>IFERROR(INDEX([1]學生資料!$N:$N,MATCH(A485,[1]學生資料!$A:$A,0)),"")</f>
        <v/>
      </c>
    </row>
    <row r="486" spans="5:16" x14ac:dyDescent="0.4">
      <c r="E486" s="52"/>
      <c r="H486" s="52" t="str">
        <f>IFERROR(INDEX([1]學生資料!F:F,MATCH($A486,[1]學生資料!$A:$A,0)),"")</f>
        <v/>
      </c>
      <c r="P486" s="52" t="str">
        <f>IFERROR(INDEX([1]學生資料!$N:$N,MATCH(A486,[1]學生資料!$A:$A,0)),"")</f>
        <v/>
      </c>
    </row>
    <row r="487" spans="5:16" x14ac:dyDescent="0.4">
      <c r="E487" s="52"/>
      <c r="H487" s="52" t="str">
        <f>IFERROR(INDEX([1]學生資料!F:F,MATCH($A487,[1]學生資料!$A:$A,0)),"")</f>
        <v/>
      </c>
      <c r="P487" s="52" t="str">
        <f>IFERROR(INDEX([1]學生資料!$N:$N,MATCH(A487,[1]學生資料!$A:$A,0)),"")</f>
        <v/>
      </c>
    </row>
    <row r="488" spans="5:16" x14ac:dyDescent="0.4">
      <c r="E488" s="52"/>
      <c r="H488" s="52" t="str">
        <f>IFERROR(INDEX([1]學生資料!F:F,MATCH($A488,[1]學生資料!$A:$A,0)),"")</f>
        <v/>
      </c>
      <c r="P488" s="52" t="str">
        <f>IFERROR(INDEX([1]學生資料!$N:$N,MATCH(A488,[1]學生資料!$A:$A,0)),"")</f>
        <v/>
      </c>
    </row>
    <row r="489" spans="5:16" x14ac:dyDescent="0.4">
      <c r="E489" s="52"/>
      <c r="H489" s="52" t="str">
        <f>IFERROR(INDEX([1]學生資料!F:F,MATCH($A489,[1]學生資料!$A:$A,0)),"")</f>
        <v/>
      </c>
      <c r="P489" s="52" t="str">
        <f>IFERROR(INDEX([1]學生資料!$N:$N,MATCH(A489,[1]學生資料!$A:$A,0)),"")</f>
        <v/>
      </c>
    </row>
    <row r="490" spans="5:16" x14ac:dyDescent="0.4">
      <c r="E490" s="52"/>
      <c r="H490" s="52" t="str">
        <f>IFERROR(INDEX([1]學生資料!F:F,MATCH($A490,[1]學生資料!$A:$A,0)),"")</f>
        <v/>
      </c>
      <c r="P490" s="52" t="str">
        <f>IFERROR(INDEX([1]學生資料!$N:$N,MATCH(A490,[1]學生資料!$A:$A,0)),"")</f>
        <v/>
      </c>
    </row>
    <row r="491" spans="5:16" x14ac:dyDescent="0.4">
      <c r="E491" s="52"/>
      <c r="H491" s="52" t="str">
        <f>IFERROR(INDEX([1]學生資料!F:F,MATCH($A491,[1]學生資料!$A:$A,0)),"")</f>
        <v/>
      </c>
      <c r="P491" s="52" t="str">
        <f>IFERROR(INDEX([1]學生資料!$N:$N,MATCH(A491,[1]學生資料!$A:$A,0)),"")</f>
        <v/>
      </c>
    </row>
    <row r="492" spans="5:16" x14ac:dyDescent="0.4">
      <c r="E492" s="52"/>
      <c r="H492" s="52" t="str">
        <f>IFERROR(INDEX([1]學生資料!F:F,MATCH($A492,[1]學生資料!$A:$A,0)),"")</f>
        <v/>
      </c>
      <c r="P492" s="52" t="str">
        <f>IFERROR(INDEX([1]學生資料!$N:$N,MATCH(A492,[1]學生資料!$A:$A,0)),"")</f>
        <v/>
      </c>
    </row>
    <row r="493" spans="5:16" x14ac:dyDescent="0.4">
      <c r="E493" s="52"/>
      <c r="H493" s="52" t="str">
        <f>IFERROR(INDEX([1]學生資料!F:F,MATCH($A493,[1]學生資料!$A:$A,0)),"")</f>
        <v/>
      </c>
      <c r="P493" s="52" t="str">
        <f>IFERROR(INDEX([1]學生資料!$N:$N,MATCH(A493,[1]學生資料!$A:$A,0)),"")</f>
        <v/>
      </c>
    </row>
    <row r="494" spans="5:16" x14ac:dyDescent="0.4">
      <c r="E494" s="52"/>
      <c r="H494" s="52" t="str">
        <f>IFERROR(INDEX([1]學生資料!F:F,MATCH($A494,[1]學生資料!$A:$A,0)),"")</f>
        <v/>
      </c>
      <c r="P494" s="52" t="str">
        <f>IFERROR(INDEX([1]學生資料!$N:$N,MATCH(A494,[1]學生資料!$A:$A,0)),"")</f>
        <v/>
      </c>
    </row>
    <row r="495" spans="5:16" x14ac:dyDescent="0.4">
      <c r="E495" s="52"/>
      <c r="H495" s="52" t="str">
        <f>IFERROR(INDEX([1]學生資料!F:F,MATCH($A495,[1]學生資料!$A:$A,0)),"")</f>
        <v/>
      </c>
      <c r="P495" s="52" t="str">
        <f>IFERROR(INDEX([1]學生資料!$N:$N,MATCH(A495,[1]學生資料!$A:$A,0)),"")</f>
        <v/>
      </c>
    </row>
    <row r="496" spans="5:16" x14ac:dyDescent="0.4">
      <c r="E496" s="52"/>
      <c r="H496" s="52" t="str">
        <f>IFERROR(INDEX([1]學生資料!F:F,MATCH($A496,[1]學生資料!$A:$A,0)),"")</f>
        <v/>
      </c>
      <c r="P496" s="52" t="str">
        <f>IFERROR(INDEX([1]學生資料!$N:$N,MATCH(A496,[1]學生資料!$A:$A,0)),"")</f>
        <v/>
      </c>
    </row>
    <row r="497" spans="5:16" x14ac:dyDescent="0.4">
      <c r="E497" s="52"/>
      <c r="H497" s="52" t="str">
        <f>IFERROR(INDEX([1]學生資料!F:F,MATCH($A497,[1]學生資料!$A:$A,0)),"")</f>
        <v/>
      </c>
      <c r="P497" s="52" t="str">
        <f>IFERROR(INDEX([1]學生資料!$N:$N,MATCH(A497,[1]學生資料!$A:$A,0)),"")</f>
        <v/>
      </c>
    </row>
    <row r="498" spans="5:16" x14ac:dyDescent="0.4">
      <c r="E498" s="52"/>
      <c r="H498" s="52" t="str">
        <f>IFERROR(INDEX([1]學生資料!F:F,MATCH($A498,[1]學生資料!$A:$A,0)),"")</f>
        <v/>
      </c>
      <c r="P498" s="52" t="str">
        <f>IFERROR(INDEX([1]學生資料!$N:$N,MATCH(A498,[1]學生資料!$A:$A,0)),"")</f>
        <v/>
      </c>
    </row>
    <row r="499" spans="5:16" x14ac:dyDescent="0.4">
      <c r="E499" s="52"/>
      <c r="H499" s="52" t="str">
        <f>IFERROR(INDEX([1]學生資料!F:F,MATCH($A499,[1]學生資料!$A:$A,0)),"")</f>
        <v/>
      </c>
      <c r="P499" s="52" t="str">
        <f>IFERROR(INDEX([1]學生資料!$N:$N,MATCH(A499,[1]學生資料!$A:$A,0)),"")</f>
        <v/>
      </c>
    </row>
    <row r="500" spans="5:16" x14ac:dyDescent="0.4">
      <c r="E500" s="52"/>
      <c r="H500" s="52" t="str">
        <f>IFERROR(INDEX([1]學生資料!F:F,MATCH($A500,[1]學生資料!$A:$A,0)),"")</f>
        <v/>
      </c>
      <c r="P500" s="52" t="str">
        <f>IFERROR(INDEX([1]學生資料!$N:$N,MATCH(A500,[1]學生資料!$A:$A,0)),"")</f>
        <v/>
      </c>
    </row>
    <row r="501" spans="5:16" x14ac:dyDescent="0.4">
      <c r="E501" s="52"/>
      <c r="H501" s="52" t="str">
        <f>IFERROR(INDEX([1]學生資料!F:F,MATCH($A501,[1]學生資料!$A:$A,0)),"")</f>
        <v/>
      </c>
      <c r="P501" s="52" t="str">
        <f>IFERROR(INDEX([1]學生資料!$N:$N,MATCH(A501,[1]學生資料!$A:$A,0)),"")</f>
        <v/>
      </c>
    </row>
    <row r="502" spans="5:16" x14ac:dyDescent="0.4">
      <c r="E502" s="52"/>
      <c r="H502" s="52" t="str">
        <f>IFERROR(INDEX([1]學生資料!F:F,MATCH($A502,[1]學生資料!$A:$A,0)),"")</f>
        <v/>
      </c>
      <c r="P502" s="52" t="str">
        <f>IFERROR(INDEX([1]學生資料!$N:$N,MATCH(A502,[1]學生資料!$A:$A,0)),"")</f>
        <v/>
      </c>
    </row>
    <row r="503" spans="5:16" x14ac:dyDescent="0.4">
      <c r="E503" s="52"/>
      <c r="H503" s="52" t="str">
        <f>IFERROR(INDEX([1]學生資料!F:F,MATCH($A503,[1]學生資料!$A:$A,0)),"")</f>
        <v/>
      </c>
      <c r="P503" s="52" t="str">
        <f>IFERROR(INDEX([1]學生資料!$N:$N,MATCH(A503,[1]學生資料!$A:$A,0)),"")</f>
        <v/>
      </c>
    </row>
    <row r="504" spans="5:16" x14ac:dyDescent="0.4">
      <c r="E504" s="52"/>
      <c r="H504" s="52" t="str">
        <f>IFERROR(INDEX([1]學生資料!F:F,MATCH($A504,[1]學生資料!$A:$A,0)),"")</f>
        <v/>
      </c>
      <c r="P504" s="52" t="str">
        <f>IFERROR(INDEX([1]學生資料!$N:$N,MATCH(A504,[1]學生資料!$A:$A,0)),"")</f>
        <v/>
      </c>
    </row>
    <row r="505" spans="5:16" x14ac:dyDescent="0.4">
      <c r="E505" s="52"/>
      <c r="H505" s="52" t="str">
        <f>IFERROR(INDEX([1]學生資料!F:F,MATCH($A505,[1]學生資料!$A:$A,0)),"")</f>
        <v/>
      </c>
      <c r="P505" s="52" t="str">
        <f>IFERROR(INDEX([1]學生資料!$N:$N,MATCH(A505,[1]學生資料!$A:$A,0)),"")</f>
        <v/>
      </c>
    </row>
    <row r="506" spans="5:16" x14ac:dyDescent="0.4">
      <c r="E506" s="52"/>
      <c r="H506" s="52" t="str">
        <f>IFERROR(INDEX([1]學生資料!F:F,MATCH($A506,[1]學生資料!$A:$A,0)),"")</f>
        <v/>
      </c>
      <c r="P506" s="52" t="str">
        <f>IFERROR(INDEX([1]學生資料!$N:$N,MATCH(A506,[1]學生資料!$A:$A,0)),"")</f>
        <v/>
      </c>
    </row>
    <row r="507" spans="5:16" x14ac:dyDescent="0.4">
      <c r="E507" s="52"/>
      <c r="H507" s="52" t="str">
        <f>IFERROR(INDEX([1]學生資料!F:F,MATCH($A507,[1]學生資料!$A:$A,0)),"")</f>
        <v/>
      </c>
      <c r="P507" s="52" t="str">
        <f>IFERROR(INDEX([1]學生資料!$N:$N,MATCH(A507,[1]學生資料!$A:$A,0)),"")</f>
        <v/>
      </c>
    </row>
    <row r="508" spans="5:16" x14ac:dyDescent="0.4">
      <c r="E508" s="52"/>
      <c r="H508" s="52" t="str">
        <f>IFERROR(INDEX([1]學生資料!F:F,MATCH($A508,[1]學生資料!$A:$A,0)),"")</f>
        <v/>
      </c>
      <c r="P508" s="52" t="str">
        <f>IFERROR(INDEX([1]學生資料!$N:$N,MATCH(A508,[1]學生資料!$A:$A,0)),"")</f>
        <v/>
      </c>
    </row>
    <row r="509" spans="5:16" x14ac:dyDescent="0.4">
      <c r="E509" s="52"/>
      <c r="H509" s="52" t="str">
        <f>IFERROR(INDEX([1]學生資料!F:F,MATCH($A509,[1]學生資料!$A:$A,0)),"")</f>
        <v/>
      </c>
      <c r="P509" s="52" t="str">
        <f>IFERROR(INDEX([1]學生資料!$N:$N,MATCH(A509,[1]學生資料!$A:$A,0)),"")</f>
        <v/>
      </c>
    </row>
    <row r="510" spans="5:16" x14ac:dyDescent="0.4">
      <c r="E510" s="52"/>
      <c r="H510" s="52" t="str">
        <f>IFERROR(INDEX([1]學生資料!F:F,MATCH($A510,[1]學生資料!$A:$A,0)),"")</f>
        <v/>
      </c>
      <c r="P510" s="52" t="str">
        <f>IFERROR(INDEX([1]學生資料!$N:$N,MATCH(A510,[1]學生資料!$A:$A,0)),"")</f>
        <v/>
      </c>
    </row>
    <row r="511" spans="5:16" x14ac:dyDescent="0.4">
      <c r="E511" s="52"/>
      <c r="H511" s="52" t="str">
        <f>IFERROR(INDEX([1]學生資料!F:F,MATCH($A511,[1]學生資料!$A:$A,0)),"")</f>
        <v/>
      </c>
      <c r="P511" s="52" t="str">
        <f>IFERROR(INDEX([1]學生資料!$N:$N,MATCH(A511,[1]學生資料!$A:$A,0)),"")</f>
        <v/>
      </c>
    </row>
    <row r="512" spans="5:16" x14ac:dyDescent="0.4">
      <c r="E512" s="52"/>
      <c r="H512" s="52" t="str">
        <f>IFERROR(INDEX([1]學生資料!F:F,MATCH($A512,[1]學生資料!$A:$A,0)),"")</f>
        <v/>
      </c>
      <c r="P512" s="52" t="str">
        <f>IFERROR(INDEX([1]學生資料!$N:$N,MATCH(A512,[1]學生資料!$A:$A,0)),"")</f>
        <v/>
      </c>
    </row>
    <row r="513" spans="5:16" x14ac:dyDescent="0.4">
      <c r="E513" s="52"/>
      <c r="H513" s="52" t="str">
        <f>IFERROR(INDEX([1]學生資料!F:F,MATCH($A513,[1]學生資料!$A:$A,0)),"")</f>
        <v/>
      </c>
      <c r="P513" s="52" t="str">
        <f>IFERROR(INDEX([1]學生資料!$N:$N,MATCH(A513,[1]學生資料!$A:$A,0)),"")</f>
        <v/>
      </c>
    </row>
    <row r="514" spans="5:16" x14ac:dyDescent="0.4">
      <c r="E514" s="52"/>
      <c r="H514" s="52" t="str">
        <f>IFERROR(INDEX([1]學生資料!F:F,MATCH($A514,[1]學生資料!$A:$A,0)),"")</f>
        <v/>
      </c>
      <c r="P514" s="52" t="str">
        <f>IFERROR(INDEX([1]學生資料!$N:$N,MATCH(A514,[1]學生資料!$A:$A,0)),"")</f>
        <v/>
      </c>
    </row>
    <row r="515" spans="5:16" x14ac:dyDescent="0.4">
      <c r="E515" s="52"/>
      <c r="H515" s="52" t="str">
        <f>IFERROR(INDEX([1]學生資料!F:F,MATCH($A515,[1]學生資料!$A:$A,0)),"")</f>
        <v/>
      </c>
      <c r="P515" s="52" t="str">
        <f>IFERROR(INDEX([1]學生資料!$N:$N,MATCH(A515,[1]學生資料!$A:$A,0)),"")</f>
        <v/>
      </c>
    </row>
    <row r="516" spans="5:16" x14ac:dyDescent="0.4">
      <c r="E516" s="52"/>
      <c r="H516" s="52" t="str">
        <f>IFERROR(INDEX([1]學生資料!F:F,MATCH($A516,[1]學生資料!$A:$A,0)),"")</f>
        <v/>
      </c>
      <c r="P516" s="52" t="str">
        <f>IFERROR(INDEX([1]學生資料!$N:$N,MATCH(A516,[1]學生資料!$A:$A,0)),"")</f>
        <v/>
      </c>
    </row>
    <row r="517" spans="5:16" x14ac:dyDescent="0.4">
      <c r="E517" s="52"/>
      <c r="H517" s="52" t="str">
        <f>IFERROR(INDEX([1]學生資料!F:F,MATCH($A517,[1]學生資料!$A:$A,0)),"")</f>
        <v/>
      </c>
      <c r="P517" s="52" t="str">
        <f>IFERROR(INDEX([1]學生資料!$N:$N,MATCH(A517,[1]學生資料!$A:$A,0)),"")</f>
        <v/>
      </c>
    </row>
    <row r="518" spans="5:16" x14ac:dyDescent="0.4">
      <c r="E518" s="52"/>
      <c r="H518" s="52" t="str">
        <f>IFERROR(INDEX([1]學生資料!F:F,MATCH($A518,[1]學生資料!$A:$A,0)),"")</f>
        <v/>
      </c>
      <c r="P518" s="52" t="str">
        <f>IFERROR(INDEX([1]學生資料!$N:$N,MATCH(A518,[1]學生資料!$A:$A,0)),"")</f>
        <v/>
      </c>
    </row>
    <row r="519" spans="5:16" x14ac:dyDescent="0.4">
      <c r="E519" s="52"/>
      <c r="H519" s="52" t="str">
        <f>IFERROR(INDEX([1]學生資料!F:F,MATCH($A519,[1]學生資料!$A:$A,0)),"")</f>
        <v/>
      </c>
      <c r="P519" s="52" t="str">
        <f>IFERROR(INDEX([1]學生資料!$N:$N,MATCH(A519,[1]學生資料!$A:$A,0)),"")</f>
        <v/>
      </c>
    </row>
    <row r="520" spans="5:16" x14ac:dyDescent="0.4">
      <c r="E520" s="52"/>
      <c r="H520" s="52" t="str">
        <f>IFERROR(INDEX([1]學生資料!F:F,MATCH($A520,[1]學生資料!$A:$A,0)),"")</f>
        <v/>
      </c>
      <c r="P520" s="52" t="str">
        <f>IFERROR(INDEX([1]學生資料!$N:$N,MATCH(A520,[1]學生資料!$A:$A,0)),"")</f>
        <v/>
      </c>
    </row>
    <row r="521" spans="5:16" x14ac:dyDescent="0.4">
      <c r="E521" s="52"/>
      <c r="H521" s="52" t="str">
        <f>IFERROR(INDEX([1]學生資料!F:F,MATCH($A521,[1]學生資料!$A:$A,0)),"")</f>
        <v/>
      </c>
      <c r="P521" s="52" t="str">
        <f>IFERROR(INDEX([1]學生資料!$N:$N,MATCH(A521,[1]學生資料!$A:$A,0)),"")</f>
        <v/>
      </c>
    </row>
    <row r="522" spans="5:16" x14ac:dyDescent="0.4">
      <c r="E522" s="52"/>
      <c r="H522" s="52" t="str">
        <f>IFERROR(INDEX([1]學生資料!F:F,MATCH($A522,[1]學生資料!$A:$A,0)),"")</f>
        <v/>
      </c>
      <c r="P522" s="52" t="str">
        <f>IFERROR(INDEX([1]學生資料!$N:$N,MATCH(A522,[1]學生資料!$A:$A,0)),"")</f>
        <v/>
      </c>
    </row>
    <row r="523" spans="5:16" x14ac:dyDescent="0.4">
      <c r="E523" s="52"/>
      <c r="H523" s="52" t="str">
        <f>IFERROR(INDEX([1]學生資料!F:F,MATCH($A523,[1]學生資料!$A:$A,0)),"")</f>
        <v/>
      </c>
      <c r="P523" s="52" t="str">
        <f>IFERROR(INDEX([1]學生資料!$N:$N,MATCH(A523,[1]學生資料!$A:$A,0)),"")</f>
        <v/>
      </c>
    </row>
    <row r="524" spans="5:16" x14ac:dyDescent="0.4">
      <c r="E524" s="52"/>
      <c r="H524" s="52" t="str">
        <f>IFERROR(INDEX([1]學生資料!F:F,MATCH($A524,[1]學生資料!$A:$A,0)),"")</f>
        <v/>
      </c>
      <c r="P524" s="52" t="str">
        <f>IFERROR(INDEX([1]學生資料!$N:$N,MATCH(A524,[1]學生資料!$A:$A,0)),"")</f>
        <v/>
      </c>
    </row>
    <row r="525" spans="5:16" x14ac:dyDescent="0.4">
      <c r="E525" s="52"/>
      <c r="H525" s="52" t="str">
        <f>IFERROR(INDEX([1]學生資料!F:F,MATCH($A525,[1]學生資料!$A:$A,0)),"")</f>
        <v/>
      </c>
      <c r="P525" s="52" t="str">
        <f>IFERROR(INDEX([1]學生資料!$N:$N,MATCH(A525,[1]學生資料!$A:$A,0)),"")</f>
        <v/>
      </c>
    </row>
    <row r="526" spans="5:16" x14ac:dyDescent="0.4">
      <c r="E526" s="52"/>
      <c r="H526" s="52" t="str">
        <f>IFERROR(INDEX([1]學生資料!F:F,MATCH($A526,[1]學生資料!$A:$A,0)),"")</f>
        <v/>
      </c>
      <c r="P526" s="52" t="str">
        <f>IFERROR(INDEX([1]學生資料!$N:$N,MATCH(A526,[1]學生資料!$A:$A,0)),"")</f>
        <v/>
      </c>
    </row>
    <row r="527" spans="5:16" x14ac:dyDescent="0.4">
      <c r="E527" s="52"/>
      <c r="H527" s="52" t="str">
        <f>IFERROR(INDEX([1]學生資料!F:F,MATCH($A527,[1]學生資料!$A:$A,0)),"")</f>
        <v/>
      </c>
      <c r="P527" s="52" t="str">
        <f>IFERROR(INDEX([1]學生資料!$N:$N,MATCH(A527,[1]學生資料!$A:$A,0)),"")</f>
        <v/>
      </c>
    </row>
    <row r="528" spans="5:16" x14ac:dyDescent="0.4">
      <c r="E528" s="52"/>
      <c r="H528" s="52" t="str">
        <f>IFERROR(INDEX([1]學生資料!F:F,MATCH($A528,[1]學生資料!$A:$A,0)),"")</f>
        <v/>
      </c>
      <c r="P528" s="52" t="str">
        <f>IFERROR(INDEX([1]學生資料!$N:$N,MATCH(A528,[1]學生資料!$A:$A,0)),"")</f>
        <v/>
      </c>
    </row>
    <row r="529" spans="5:16" x14ac:dyDescent="0.4">
      <c r="E529" s="52"/>
      <c r="H529" s="52" t="str">
        <f>IFERROR(INDEX([1]學生資料!F:F,MATCH($A529,[1]學生資料!$A:$A,0)),"")</f>
        <v/>
      </c>
      <c r="P529" s="52" t="str">
        <f>IFERROR(INDEX([1]學生資料!$N:$N,MATCH(A529,[1]學生資料!$A:$A,0)),"")</f>
        <v/>
      </c>
    </row>
    <row r="530" spans="5:16" x14ac:dyDescent="0.4">
      <c r="E530" s="52"/>
      <c r="H530" s="52" t="str">
        <f>IFERROR(INDEX([1]學生資料!F:F,MATCH($A530,[1]學生資料!$A:$A,0)),"")</f>
        <v/>
      </c>
      <c r="P530" s="52" t="str">
        <f>IFERROR(INDEX([1]學生資料!$N:$N,MATCH(A530,[1]學生資料!$A:$A,0)),"")</f>
        <v/>
      </c>
    </row>
    <row r="531" spans="5:16" x14ac:dyDescent="0.4">
      <c r="E531" s="52"/>
      <c r="H531" s="52" t="str">
        <f>IFERROR(INDEX([1]學生資料!F:F,MATCH($A531,[1]學生資料!$A:$A,0)),"")</f>
        <v/>
      </c>
      <c r="P531" s="52" t="str">
        <f>IFERROR(INDEX([1]學生資料!$N:$N,MATCH(A531,[1]學生資料!$A:$A,0)),"")</f>
        <v/>
      </c>
    </row>
    <row r="532" spans="5:16" x14ac:dyDescent="0.4">
      <c r="E532" s="52"/>
      <c r="H532" s="52" t="str">
        <f>IFERROR(INDEX([1]學生資料!F:F,MATCH($A532,[1]學生資料!$A:$A,0)),"")</f>
        <v/>
      </c>
      <c r="P532" s="52" t="str">
        <f>IFERROR(INDEX([1]學生資料!$N:$N,MATCH(A532,[1]學生資料!$A:$A,0)),"")</f>
        <v/>
      </c>
    </row>
    <row r="533" spans="5:16" x14ac:dyDescent="0.4">
      <c r="E533" s="52"/>
      <c r="H533" s="52" t="str">
        <f>IFERROR(INDEX([1]學生資料!F:F,MATCH($A533,[1]學生資料!$A:$A,0)),"")</f>
        <v/>
      </c>
      <c r="P533" s="52" t="str">
        <f>IFERROR(INDEX([1]學生資料!$N:$N,MATCH(A533,[1]學生資料!$A:$A,0)),"")</f>
        <v/>
      </c>
    </row>
    <row r="534" spans="5:16" x14ac:dyDescent="0.4">
      <c r="E534" s="52"/>
      <c r="H534" s="52" t="str">
        <f>IFERROR(INDEX([1]學生資料!F:F,MATCH($A534,[1]學生資料!$A:$A,0)),"")</f>
        <v/>
      </c>
      <c r="P534" s="52" t="str">
        <f>IFERROR(INDEX([1]學生資料!$N:$N,MATCH(A534,[1]學生資料!$A:$A,0)),"")</f>
        <v/>
      </c>
    </row>
    <row r="535" spans="5:16" x14ac:dyDescent="0.4">
      <c r="E535" s="52"/>
      <c r="H535" s="52" t="str">
        <f>IFERROR(INDEX([1]學生資料!F:F,MATCH($A535,[1]學生資料!$A:$A,0)),"")</f>
        <v/>
      </c>
      <c r="P535" s="52" t="str">
        <f>IFERROR(INDEX([1]學生資料!$N:$N,MATCH(A535,[1]學生資料!$A:$A,0)),"")</f>
        <v/>
      </c>
    </row>
    <row r="536" spans="5:16" x14ac:dyDescent="0.4">
      <c r="E536" s="52"/>
      <c r="H536" s="52" t="str">
        <f>IFERROR(INDEX([1]學生資料!F:F,MATCH($A536,[1]學生資料!$A:$A,0)),"")</f>
        <v/>
      </c>
      <c r="P536" s="52" t="str">
        <f>IFERROR(INDEX([1]學生資料!$N:$N,MATCH(A536,[1]學生資料!$A:$A,0)),"")</f>
        <v/>
      </c>
    </row>
    <row r="537" spans="5:16" x14ac:dyDescent="0.4">
      <c r="E537" s="52"/>
      <c r="H537" s="52" t="str">
        <f>IFERROR(INDEX([1]學生資料!F:F,MATCH($A537,[1]學生資料!$A:$A,0)),"")</f>
        <v/>
      </c>
      <c r="P537" s="52" t="str">
        <f>IFERROR(INDEX([1]學生資料!$N:$N,MATCH(A537,[1]學生資料!$A:$A,0)),"")</f>
        <v/>
      </c>
    </row>
    <row r="538" spans="5:16" x14ac:dyDescent="0.4">
      <c r="E538" s="52"/>
      <c r="H538" s="52" t="str">
        <f>IFERROR(INDEX([1]學生資料!F:F,MATCH($A538,[1]學生資料!$A:$A,0)),"")</f>
        <v/>
      </c>
      <c r="P538" s="52" t="str">
        <f>IFERROR(INDEX([1]學生資料!$N:$N,MATCH(A538,[1]學生資料!$A:$A,0)),"")</f>
        <v/>
      </c>
    </row>
    <row r="539" spans="5:16" x14ac:dyDescent="0.4">
      <c r="E539" s="52"/>
      <c r="H539" s="52" t="str">
        <f>IFERROR(INDEX([1]學生資料!F:F,MATCH($A539,[1]學生資料!$A:$A,0)),"")</f>
        <v/>
      </c>
      <c r="P539" s="52" t="str">
        <f>IFERROR(INDEX([1]學生資料!$N:$N,MATCH(A539,[1]學生資料!$A:$A,0)),"")</f>
        <v/>
      </c>
    </row>
    <row r="540" spans="5:16" x14ac:dyDescent="0.4">
      <c r="E540" s="52"/>
      <c r="H540" s="52" t="str">
        <f>IFERROR(INDEX([1]學生資料!F:F,MATCH($A540,[1]學生資料!$A:$A,0)),"")</f>
        <v/>
      </c>
      <c r="P540" s="52" t="str">
        <f>IFERROR(INDEX([1]學生資料!$N:$N,MATCH(A540,[1]學生資料!$A:$A,0)),"")</f>
        <v/>
      </c>
    </row>
    <row r="541" spans="5:16" x14ac:dyDescent="0.4">
      <c r="E541" s="52"/>
      <c r="H541" s="52" t="str">
        <f>IFERROR(INDEX([1]學生資料!F:F,MATCH($A541,[1]學生資料!$A:$A,0)),"")</f>
        <v/>
      </c>
      <c r="P541" s="52" t="str">
        <f>IFERROR(INDEX([1]學生資料!$N:$N,MATCH(A541,[1]學生資料!$A:$A,0)),"")</f>
        <v/>
      </c>
    </row>
    <row r="542" spans="5:16" x14ac:dyDescent="0.4">
      <c r="E542" s="52"/>
      <c r="H542" s="52" t="str">
        <f>IFERROR(INDEX([1]學生資料!F:F,MATCH($A542,[1]學生資料!$A:$A,0)),"")</f>
        <v/>
      </c>
      <c r="P542" s="52" t="str">
        <f>IFERROR(INDEX([1]學生資料!$N:$N,MATCH(A542,[1]學生資料!$A:$A,0)),"")</f>
        <v/>
      </c>
    </row>
    <row r="543" spans="5:16" x14ac:dyDescent="0.4">
      <c r="E543" s="52"/>
      <c r="H543" s="52" t="str">
        <f>IFERROR(INDEX([1]學生資料!F:F,MATCH($A543,[1]學生資料!$A:$A,0)),"")</f>
        <v/>
      </c>
      <c r="P543" s="52" t="str">
        <f>IFERROR(INDEX([1]學生資料!$N:$N,MATCH(A543,[1]學生資料!$A:$A,0)),"")</f>
        <v/>
      </c>
    </row>
    <row r="544" spans="5:16" x14ac:dyDescent="0.4">
      <c r="E544" s="52"/>
      <c r="H544" s="52" t="str">
        <f>IFERROR(INDEX([1]學生資料!F:F,MATCH($A544,[1]學生資料!$A:$A,0)),"")</f>
        <v/>
      </c>
      <c r="P544" s="52" t="str">
        <f>IFERROR(INDEX([1]學生資料!$N:$N,MATCH(A544,[1]學生資料!$A:$A,0)),"")</f>
        <v/>
      </c>
    </row>
    <row r="545" spans="5:16" x14ac:dyDescent="0.4">
      <c r="E545" s="52"/>
      <c r="H545" s="52" t="str">
        <f>IFERROR(INDEX([1]學生資料!F:F,MATCH($A545,[1]學生資料!$A:$A,0)),"")</f>
        <v/>
      </c>
      <c r="P545" s="52" t="str">
        <f>IFERROR(INDEX([1]學生資料!$N:$N,MATCH(A545,[1]學生資料!$A:$A,0)),"")</f>
        <v/>
      </c>
    </row>
    <row r="546" spans="5:16" x14ac:dyDescent="0.4">
      <c r="E546" s="52"/>
      <c r="H546" s="52" t="str">
        <f>IFERROR(INDEX([1]學生資料!F:F,MATCH($A546,[1]學生資料!$A:$A,0)),"")</f>
        <v/>
      </c>
      <c r="P546" s="52" t="str">
        <f>IFERROR(INDEX([1]學生資料!$N:$N,MATCH(A546,[1]學生資料!$A:$A,0)),"")</f>
        <v/>
      </c>
    </row>
    <row r="547" spans="5:16" x14ac:dyDescent="0.4">
      <c r="E547" s="52"/>
      <c r="H547" s="52" t="str">
        <f>IFERROR(INDEX([1]學生資料!F:F,MATCH($A547,[1]學生資料!$A:$A,0)),"")</f>
        <v/>
      </c>
      <c r="P547" s="52" t="str">
        <f>IFERROR(INDEX([1]學生資料!$N:$N,MATCH(A547,[1]學生資料!$A:$A,0)),"")</f>
        <v/>
      </c>
    </row>
    <row r="548" spans="5:16" x14ac:dyDescent="0.4">
      <c r="E548" s="52"/>
      <c r="H548" s="52" t="str">
        <f>IFERROR(INDEX([1]學生資料!F:F,MATCH($A548,[1]學生資料!$A:$A,0)),"")</f>
        <v/>
      </c>
      <c r="P548" s="52" t="str">
        <f>IFERROR(INDEX([1]學生資料!$N:$N,MATCH(A548,[1]學生資料!$A:$A,0)),"")</f>
        <v/>
      </c>
    </row>
    <row r="549" spans="5:16" x14ac:dyDescent="0.4">
      <c r="E549" s="52"/>
      <c r="H549" s="52" t="str">
        <f>IFERROR(INDEX([1]學生資料!F:F,MATCH($A549,[1]學生資料!$A:$A,0)),"")</f>
        <v/>
      </c>
      <c r="P549" s="52" t="str">
        <f>IFERROR(INDEX([1]學生資料!$N:$N,MATCH(A549,[1]學生資料!$A:$A,0)),"")</f>
        <v/>
      </c>
    </row>
    <row r="550" spans="5:16" x14ac:dyDescent="0.4">
      <c r="E550" s="52"/>
      <c r="H550" s="52" t="str">
        <f>IFERROR(INDEX([1]學生資料!F:F,MATCH($A550,[1]學生資料!$A:$A,0)),"")</f>
        <v/>
      </c>
      <c r="P550" s="52" t="str">
        <f>IFERROR(INDEX([1]學生資料!$N:$N,MATCH(A550,[1]學生資料!$A:$A,0)),"")</f>
        <v/>
      </c>
    </row>
    <row r="551" spans="5:16" x14ac:dyDescent="0.4">
      <c r="E551" s="52"/>
      <c r="H551" s="52" t="str">
        <f>IFERROR(INDEX([1]學生資料!F:F,MATCH($A551,[1]學生資料!$A:$A,0)),"")</f>
        <v/>
      </c>
      <c r="P551" s="52" t="str">
        <f>IFERROR(INDEX([1]學生資料!$N:$N,MATCH(A551,[1]學生資料!$A:$A,0)),"")</f>
        <v/>
      </c>
    </row>
    <row r="552" spans="5:16" x14ac:dyDescent="0.4">
      <c r="E552" s="52"/>
      <c r="H552" s="52" t="str">
        <f>IFERROR(INDEX([1]學生資料!F:F,MATCH($A552,[1]學生資料!$A:$A,0)),"")</f>
        <v/>
      </c>
      <c r="P552" s="52" t="str">
        <f>IFERROR(INDEX([1]學生資料!$N:$N,MATCH(A552,[1]學生資料!$A:$A,0)),"")</f>
        <v/>
      </c>
    </row>
    <row r="553" spans="5:16" x14ac:dyDescent="0.4">
      <c r="E553" s="52"/>
      <c r="H553" s="52" t="str">
        <f>IFERROR(INDEX([1]學生資料!F:F,MATCH($A553,[1]學生資料!$A:$A,0)),"")</f>
        <v/>
      </c>
      <c r="P553" s="52" t="str">
        <f>IFERROR(INDEX([1]學生資料!$N:$N,MATCH(A553,[1]學生資料!$A:$A,0)),"")</f>
        <v/>
      </c>
    </row>
    <row r="554" spans="5:16" x14ac:dyDescent="0.4">
      <c r="E554" s="52"/>
      <c r="H554" s="52" t="str">
        <f>IFERROR(INDEX([1]學生資料!F:F,MATCH($A554,[1]學生資料!$A:$A,0)),"")</f>
        <v/>
      </c>
      <c r="P554" s="52" t="str">
        <f>IFERROR(INDEX([1]學生資料!$N:$N,MATCH(A554,[1]學生資料!$A:$A,0)),"")</f>
        <v/>
      </c>
    </row>
    <row r="555" spans="5:16" x14ac:dyDescent="0.4">
      <c r="E555" s="52"/>
      <c r="H555" s="52" t="str">
        <f>IFERROR(INDEX([1]學生資料!F:F,MATCH($A555,[1]學生資料!$A:$A,0)),"")</f>
        <v/>
      </c>
      <c r="P555" s="52" t="str">
        <f>IFERROR(INDEX([1]學生資料!$N:$N,MATCH(A555,[1]學生資料!$A:$A,0)),"")</f>
        <v/>
      </c>
    </row>
    <row r="556" spans="5:16" x14ac:dyDescent="0.4">
      <c r="E556" s="52"/>
      <c r="H556" s="52" t="str">
        <f>IFERROR(INDEX([1]學生資料!F:F,MATCH($A556,[1]學生資料!$A:$A,0)),"")</f>
        <v/>
      </c>
      <c r="P556" s="52" t="str">
        <f>IFERROR(INDEX([1]學生資料!$N:$N,MATCH(A556,[1]學生資料!$A:$A,0)),"")</f>
        <v/>
      </c>
    </row>
    <row r="557" spans="5:16" x14ac:dyDescent="0.4">
      <c r="E557" s="52"/>
      <c r="H557" s="52" t="str">
        <f>IFERROR(INDEX([1]學生資料!F:F,MATCH($A557,[1]學生資料!$A:$A,0)),"")</f>
        <v/>
      </c>
      <c r="P557" s="52" t="str">
        <f>IFERROR(INDEX([1]學生資料!$N:$N,MATCH(A557,[1]學生資料!$A:$A,0)),"")</f>
        <v/>
      </c>
    </row>
    <row r="558" spans="5:16" x14ac:dyDescent="0.4">
      <c r="E558" s="52"/>
      <c r="H558" s="52" t="str">
        <f>IFERROR(INDEX([1]學生資料!F:F,MATCH($A558,[1]學生資料!$A:$A,0)),"")</f>
        <v/>
      </c>
      <c r="P558" s="52" t="str">
        <f>IFERROR(INDEX([1]學生資料!$N:$N,MATCH(A558,[1]學生資料!$A:$A,0)),"")</f>
        <v/>
      </c>
    </row>
    <row r="559" spans="5:16" x14ac:dyDescent="0.4">
      <c r="E559" s="52"/>
      <c r="H559" s="52" t="str">
        <f>IFERROR(INDEX([1]學生資料!F:F,MATCH($A559,[1]學生資料!$A:$A,0)),"")</f>
        <v/>
      </c>
      <c r="P559" s="52" t="str">
        <f>IFERROR(INDEX([1]學生資料!$N:$N,MATCH(A559,[1]學生資料!$A:$A,0)),"")</f>
        <v/>
      </c>
    </row>
    <row r="560" spans="5:16" x14ac:dyDescent="0.4">
      <c r="E560" s="52"/>
      <c r="H560" s="52" t="str">
        <f>IFERROR(INDEX([1]學生資料!F:F,MATCH($A560,[1]學生資料!$A:$A,0)),"")</f>
        <v/>
      </c>
      <c r="P560" s="52" t="str">
        <f>IFERROR(INDEX([1]學生資料!$N:$N,MATCH(A560,[1]學生資料!$A:$A,0)),"")</f>
        <v/>
      </c>
    </row>
    <row r="561" spans="5:16" x14ac:dyDescent="0.4">
      <c r="E561" s="52"/>
      <c r="H561" s="52" t="str">
        <f>IFERROR(INDEX([1]學生資料!F:F,MATCH($A561,[1]學生資料!$A:$A,0)),"")</f>
        <v/>
      </c>
      <c r="P561" s="52" t="str">
        <f>IFERROR(INDEX([1]學生資料!$N:$N,MATCH(A561,[1]學生資料!$A:$A,0)),"")</f>
        <v/>
      </c>
    </row>
    <row r="562" spans="5:16" x14ac:dyDescent="0.4">
      <c r="E562" s="52"/>
      <c r="H562" s="52" t="str">
        <f>IFERROR(INDEX([1]學生資料!F:F,MATCH($A562,[1]學生資料!$A:$A,0)),"")</f>
        <v/>
      </c>
      <c r="P562" s="52" t="str">
        <f>IFERROR(INDEX([1]學生資料!$N:$N,MATCH(A562,[1]學生資料!$A:$A,0)),"")</f>
        <v/>
      </c>
    </row>
    <row r="563" spans="5:16" x14ac:dyDescent="0.4">
      <c r="E563" s="52"/>
      <c r="H563" s="52" t="str">
        <f>IFERROR(INDEX([1]學生資料!F:F,MATCH($A563,[1]學生資料!$A:$A,0)),"")</f>
        <v/>
      </c>
      <c r="P563" s="52" t="str">
        <f>IFERROR(INDEX([1]學生資料!$N:$N,MATCH(A563,[1]學生資料!$A:$A,0)),"")</f>
        <v/>
      </c>
    </row>
    <row r="564" spans="5:16" x14ac:dyDescent="0.4">
      <c r="E564" s="52"/>
      <c r="H564" s="52" t="str">
        <f>IFERROR(INDEX([1]學生資料!F:F,MATCH($A564,[1]學生資料!$A:$A,0)),"")</f>
        <v/>
      </c>
      <c r="P564" s="52" t="str">
        <f>IFERROR(INDEX([1]學生資料!$N:$N,MATCH(A564,[1]學生資料!$A:$A,0)),"")</f>
        <v/>
      </c>
    </row>
    <row r="565" spans="5:16" x14ac:dyDescent="0.4">
      <c r="E565" s="52"/>
      <c r="H565" s="52" t="str">
        <f>IFERROR(INDEX([1]學生資料!F:F,MATCH($A565,[1]學生資料!$A:$A,0)),"")</f>
        <v/>
      </c>
      <c r="P565" s="52" t="str">
        <f>IFERROR(INDEX([1]學生資料!$N:$N,MATCH(A565,[1]學生資料!$A:$A,0)),"")</f>
        <v/>
      </c>
    </row>
    <row r="566" spans="5:16" x14ac:dyDescent="0.4">
      <c r="E566" s="52"/>
      <c r="H566" s="52" t="str">
        <f>IFERROR(INDEX([1]學生資料!F:F,MATCH($A566,[1]學生資料!$A:$A,0)),"")</f>
        <v/>
      </c>
      <c r="P566" s="52" t="str">
        <f>IFERROR(INDEX([1]學生資料!$N:$N,MATCH(A566,[1]學生資料!$A:$A,0)),"")</f>
        <v/>
      </c>
    </row>
    <row r="567" spans="5:16" x14ac:dyDescent="0.4">
      <c r="E567" s="52"/>
      <c r="H567" s="52" t="str">
        <f>IFERROR(INDEX([1]學生資料!F:F,MATCH($A567,[1]學生資料!$A:$A,0)),"")</f>
        <v/>
      </c>
      <c r="P567" s="52" t="str">
        <f>IFERROR(INDEX([1]學生資料!$N:$N,MATCH(A567,[1]學生資料!$A:$A,0)),"")</f>
        <v/>
      </c>
    </row>
    <row r="568" spans="5:16" x14ac:dyDescent="0.4">
      <c r="E568" s="52"/>
      <c r="H568" s="52" t="str">
        <f>IFERROR(INDEX([1]學生資料!F:F,MATCH($A568,[1]學生資料!$A:$A,0)),"")</f>
        <v/>
      </c>
      <c r="P568" s="52" t="str">
        <f>IFERROR(INDEX([1]學生資料!$N:$N,MATCH(A568,[1]學生資料!$A:$A,0)),"")</f>
        <v/>
      </c>
    </row>
    <row r="569" spans="5:16" x14ac:dyDescent="0.4">
      <c r="E569" s="52"/>
      <c r="H569" s="52" t="str">
        <f>IFERROR(INDEX([1]學生資料!F:F,MATCH($A569,[1]學生資料!$A:$A,0)),"")</f>
        <v/>
      </c>
      <c r="P569" s="52" t="str">
        <f>IFERROR(INDEX([1]學生資料!$N:$N,MATCH(A569,[1]學生資料!$A:$A,0)),"")</f>
        <v/>
      </c>
    </row>
    <row r="570" spans="5:16" x14ac:dyDescent="0.4">
      <c r="E570" s="52"/>
      <c r="H570" s="52" t="str">
        <f>IFERROR(INDEX([1]學生資料!F:F,MATCH($A570,[1]學生資料!$A:$A,0)),"")</f>
        <v/>
      </c>
      <c r="P570" s="52" t="str">
        <f>IFERROR(INDEX([1]學生資料!$N:$N,MATCH(A570,[1]學生資料!$A:$A,0)),"")</f>
        <v/>
      </c>
    </row>
    <row r="571" spans="5:16" x14ac:dyDescent="0.4">
      <c r="E571" s="52"/>
      <c r="H571" s="52" t="str">
        <f>IFERROR(INDEX([1]學生資料!F:F,MATCH($A571,[1]學生資料!$A:$A,0)),"")</f>
        <v/>
      </c>
      <c r="P571" s="52" t="str">
        <f>IFERROR(INDEX([1]學生資料!$N:$N,MATCH(A571,[1]學生資料!$A:$A,0)),"")</f>
        <v/>
      </c>
    </row>
    <row r="572" spans="5:16" x14ac:dyDescent="0.4">
      <c r="E572" s="52"/>
      <c r="H572" s="52" t="str">
        <f>IFERROR(INDEX([1]學生資料!F:F,MATCH($A572,[1]學生資料!$A:$A,0)),"")</f>
        <v/>
      </c>
      <c r="P572" s="52" t="str">
        <f>IFERROR(INDEX([1]學生資料!$N:$N,MATCH(A572,[1]學生資料!$A:$A,0)),"")</f>
        <v/>
      </c>
    </row>
    <row r="573" spans="5:16" x14ac:dyDescent="0.4">
      <c r="E573" s="52"/>
      <c r="H573" s="52" t="str">
        <f>IFERROR(INDEX([1]學生資料!F:F,MATCH($A573,[1]學生資料!$A:$A,0)),"")</f>
        <v/>
      </c>
      <c r="P573" s="52" t="str">
        <f>IFERROR(INDEX([1]學生資料!$N:$N,MATCH(A573,[1]學生資料!$A:$A,0)),"")</f>
        <v/>
      </c>
    </row>
    <row r="574" spans="5:16" x14ac:dyDescent="0.4">
      <c r="E574" s="52"/>
      <c r="H574" s="52" t="str">
        <f>IFERROR(INDEX([1]學生資料!F:F,MATCH($A574,[1]學生資料!$A:$A,0)),"")</f>
        <v/>
      </c>
      <c r="P574" s="52" t="str">
        <f>IFERROR(INDEX([1]學生資料!$N:$N,MATCH(A574,[1]學生資料!$A:$A,0)),"")</f>
        <v/>
      </c>
    </row>
    <row r="575" spans="5:16" x14ac:dyDescent="0.4">
      <c r="E575" s="52"/>
      <c r="H575" s="52" t="str">
        <f>IFERROR(INDEX([1]學生資料!F:F,MATCH($A575,[1]學生資料!$A:$A,0)),"")</f>
        <v/>
      </c>
      <c r="P575" s="52" t="str">
        <f>IFERROR(INDEX([1]學生資料!$N:$N,MATCH(A575,[1]學生資料!$A:$A,0)),"")</f>
        <v/>
      </c>
    </row>
    <row r="576" spans="5:16" x14ac:dyDescent="0.4">
      <c r="E576" s="52"/>
      <c r="H576" s="52" t="str">
        <f>IFERROR(INDEX([1]學生資料!F:F,MATCH($A576,[1]學生資料!$A:$A,0)),"")</f>
        <v/>
      </c>
      <c r="P576" s="52" t="str">
        <f>IFERROR(INDEX([1]學生資料!$N:$N,MATCH(A576,[1]學生資料!$A:$A,0)),"")</f>
        <v/>
      </c>
    </row>
    <row r="577" spans="5:16" x14ac:dyDescent="0.4">
      <c r="E577" s="52"/>
      <c r="H577" s="52" t="str">
        <f>IFERROR(INDEX([1]學生資料!F:F,MATCH($A577,[1]學生資料!$A:$A,0)),"")</f>
        <v/>
      </c>
      <c r="P577" s="52" t="str">
        <f>IFERROR(INDEX([1]學生資料!$N:$N,MATCH(A577,[1]學生資料!$A:$A,0)),"")</f>
        <v/>
      </c>
    </row>
    <row r="578" spans="5:16" x14ac:dyDescent="0.4">
      <c r="E578" s="52"/>
      <c r="H578" s="52" t="str">
        <f>IFERROR(INDEX([1]學生資料!F:F,MATCH($A578,[1]學生資料!$A:$A,0)),"")</f>
        <v/>
      </c>
      <c r="P578" s="52" t="str">
        <f>IFERROR(INDEX([1]學生資料!$N:$N,MATCH(A578,[1]學生資料!$A:$A,0)),"")</f>
        <v/>
      </c>
    </row>
    <row r="579" spans="5:16" x14ac:dyDescent="0.4">
      <c r="E579" s="52"/>
      <c r="H579" s="52" t="str">
        <f>IFERROR(INDEX([1]學生資料!F:F,MATCH($A579,[1]學生資料!$A:$A,0)),"")</f>
        <v/>
      </c>
      <c r="P579" s="52" t="str">
        <f>IFERROR(INDEX([1]學生資料!$N:$N,MATCH(A579,[1]學生資料!$A:$A,0)),"")</f>
        <v/>
      </c>
    </row>
    <row r="580" spans="5:16" x14ac:dyDescent="0.4">
      <c r="E580" s="52"/>
      <c r="H580" s="52" t="str">
        <f>IFERROR(INDEX([1]學生資料!F:F,MATCH($A580,[1]學生資料!$A:$A,0)),"")</f>
        <v/>
      </c>
      <c r="P580" s="52" t="str">
        <f>IFERROR(INDEX([1]學生資料!$N:$N,MATCH(A580,[1]學生資料!$A:$A,0)),"")</f>
        <v/>
      </c>
    </row>
    <row r="581" spans="5:16" x14ac:dyDescent="0.4">
      <c r="E581" s="52"/>
      <c r="H581" s="52" t="str">
        <f>IFERROR(INDEX([1]學生資料!F:F,MATCH($A581,[1]學生資料!$A:$A,0)),"")</f>
        <v/>
      </c>
      <c r="P581" s="52" t="str">
        <f>IFERROR(INDEX([1]學生資料!$N:$N,MATCH(A581,[1]學生資料!$A:$A,0)),"")</f>
        <v/>
      </c>
    </row>
    <row r="582" spans="5:16" x14ac:dyDescent="0.4">
      <c r="E582" s="52"/>
      <c r="H582" s="52" t="str">
        <f>IFERROR(INDEX([1]學生資料!F:F,MATCH($A582,[1]學生資料!$A:$A,0)),"")</f>
        <v/>
      </c>
      <c r="P582" s="52" t="str">
        <f>IFERROR(INDEX([1]學生資料!$N:$N,MATCH(A582,[1]學生資料!$A:$A,0)),"")</f>
        <v/>
      </c>
    </row>
    <row r="583" spans="5:16" x14ac:dyDescent="0.4">
      <c r="E583" s="52"/>
      <c r="H583" s="52" t="str">
        <f>IFERROR(INDEX([1]學生資料!F:F,MATCH($A583,[1]學生資料!$A:$A,0)),"")</f>
        <v/>
      </c>
      <c r="P583" s="52" t="str">
        <f>IFERROR(INDEX([1]學生資料!$N:$N,MATCH(A583,[1]學生資料!$A:$A,0)),"")</f>
        <v/>
      </c>
    </row>
    <row r="584" spans="5:16" x14ac:dyDescent="0.4">
      <c r="E584" s="52"/>
      <c r="H584" s="52" t="str">
        <f>IFERROR(INDEX([1]學生資料!F:F,MATCH($A584,[1]學生資料!$A:$A,0)),"")</f>
        <v/>
      </c>
      <c r="P584" s="52" t="str">
        <f>IFERROR(INDEX([1]學生資料!$N:$N,MATCH(A584,[1]學生資料!$A:$A,0)),"")</f>
        <v/>
      </c>
    </row>
    <row r="585" spans="5:16" x14ac:dyDescent="0.4">
      <c r="E585" s="52"/>
      <c r="H585" s="52" t="str">
        <f>IFERROR(INDEX([1]學生資料!F:F,MATCH($A585,[1]學生資料!$A:$A,0)),"")</f>
        <v/>
      </c>
      <c r="P585" s="52" t="str">
        <f>IFERROR(INDEX([1]學生資料!$N:$N,MATCH(A585,[1]學生資料!$A:$A,0)),"")</f>
        <v/>
      </c>
    </row>
    <row r="586" spans="5:16" x14ac:dyDescent="0.4">
      <c r="E586" s="52"/>
      <c r="H586" s="52" t="str">
        <f>IFERROR(INDEX([1]學生資料!F:F,MATCH($A586,[1]學生資料!$A:$A,0)),"")</f>
        <v/>
      </c>
      <c r="P586" s="52" t="str">
        <f>IFERROR(INDEX([1]學生資料!$N:$N,MATCH(A586,[1]學生資料!$A:$A,0)),"")</f>
        <v/>
      </c>
    </row>
    <row r="587" spans="5:16" x14ac:dyDescent="0.4">
      <c r="E587" s="52"/>
      <c r="H587" s="52" t="str">
        <f>IFERROR(INDEX([1]學生資料!F:F,MATCH($A587,[1]學生資料!$A:$A,0)),"")</f>
        <v/>
      </c>
      <c r="P587" s="52" t="str">
        <f>IFERROR(INDEX([1]學生資料!$N:$N,MATCH(A587,[1]學生資料!$A:$A,0)),"")</f>
        <v/>
      </c>
    </row>
    <row r="588" spans="5:16" x14ac:dyDescent="0.4">
      <c r="E588" s="52"/>
      <c r="H588" s="52" t="str">
        <f>IFERROR(INDEX([1]學生資料!F:F,MATCH($A588,[1]學生資料!$A:$A,0)),"")</f>
        <v/>
      </c>
      <c r="P588" s="52" t="str">
        <f>IFERROR(INDEX([1]學生資料!$N:$N,MATCH(A588,[1]學生資料!$A:$A,0)),"")</f>
        <v/>
      </c>
    </row>
    <row r="589" spans="5:16" x14ac:dyDescent="0.4">
      <c r="E589" s="52"/>
      <c r="H589" s="52" t="str">
        <f>IFERROR(INDEX([1]學生資料!F:F,MATCH($A589,[1]學生資料!$A:$A,0)),"")</f>
        <v/>
      </c>
      <c r="P589" s="52" t="str">
        <f>IFERROR(INDEX([1]學生資料!$N:$N,MATCH(A589,[1]學生資料!$A:$A,0)),"")</f>
        <v/>
      </c>
    </row>
    <row r="590" spans="5:16" x14ac:dyDescent="0.4">
      <c r="E590" s="52"/>
      <c r="H590" s="52" t="str">
        <f>IFERROR(INDEX([1]學生資料!F:F,MATCH($A590,[1]學生資料!$A:$A,0)),"")</f>
        <v/>
      </c>
      <c r="P590" s="52" t="str">
        <f>IFERROR(INDEX([1]學生資料!$N:$N,MATCH(A590,[1]學生資料!$A:$A,0)),"")</f>
        <v/>
      </c>
    </row>
    <row r="591" spans="5:16" x14ac:dyDescent="0.4">
      <c r="E591" s="52"/>
      <c r="H591" s="52" t="str">
        <f>IFERROR(INDEX([1]學生資料!F:F,MATCH($A591,[1]學生資料!$A:$A,0)),"")</f>
        <v/>
      </c>
      <c r="P591" s="52" t="str">
        <f>IFERROR(INDEX([1]學生資料!$N:$N,MATCH(A591,[1]學生資料!$A:$A,0)),"")</f>
        <v/>
      </c>
    </row>
    <row r="592" spans="5:16" x14ac:dyDescent="0.4">
      <c r="E592" s="52"/>
      <c r="H592" s="52" t="str">
        <f>IFERROR(INDEX([1]學生資料!F:F,MATCH($A592,[1]學生資料!$A:$A,0)),"")</f>
        <v/>
      </c>
      <c r="P592" s="52" t="str">
        <f>IFERROR(INDEX([1]學生資料!$N:$N,MATCH(A592,[1]學生資料!$A:$A,0)),"")</f>
        <v/>
      </c>
    </row>
    <row r="593" spans="5:16" x14ac:dyDescent="0.4">
      <c r="E593" s="52"/>
      <c r="H593" s="52" t="str">
        <f>IFERROR(INDEX([1]學生資料!F:F,MATCH($A593,[1]學生資料!$A:$A,0)),"")</f>
        <v/>
      </c>
      <c r="P593" s="52" t="str">
        <f>IFERROR(INDEX([1]學生資料!$N:$N,MATCH(A593,[1]學生資料!$A:$A,0)),"")</f>
        <v/>
      </c>
    </row>
    <row r="594" spans="5:16" x14ac:dyDescent="0.4">
      <c r="E594" s="52"/>
      <c r="H594" s="52" t="str">
        <f>IFERROR(INDEX([1]學生資料!F:F,MATCH($A594,[1]學生資料!$A:$A,0)),"")</f>
        <v/>
      </c>
      <c r="P594" s="52" t="str">
        <f>IFERROR(INDEX([1]學生資料!$N:$N,MATCH(A594,[1]學生資料!$A:$A,0)),"")</f>
        <v/>
      </c>
    </row>
    <row r="595" spans="5:16" x14ac:dyDescent="0.4">
      <c r="E595" s="52"/>
      <c r="H595" s="52" t="str">
        <f>IFERROR(INDEX([1]學生資料!F:F,MATCH($A595,[1]學生資料!$A:$A,0)),"")</f>
        <v/>
      </c>
      <c r="P595" s="52" t="str">
        <f>IFERROR(INDEX([1]學生資料!$N:$N,MATCH(A595,[1]學生資料!$A:$A,0)),"")</f>
        <v/>
      </c>
    </row>
    <row r="596" spans="5:16" x14ac:dyDescent="0.4">
      <c r="E596" s="52"/>
      <c r="H596" s="52" t="str">
        <f>IFERROR(INDEX([1]學生資料!F:F,MATCH($A596,[1]學生資料!$A:$A,0)),"")</f>
        <v/>
      </c>
      <c r="P596" s="52" t="str">
        <f>IFERROR(INDEX([1]學生資料!$N:$N,MATCH(A596,[1]學生資料!$A:$A,0)),"")</f>
        <v/>
      </c>
    </row>
    <row r="597" spans="5:16" x14ac:dyDescent="0.4">
      <c r="E597" s="52"/>
      <c r="H597" s="52" t="str">
        <f>IFERROR(INDEX([1]學生資料!F:F,MATCH($A597,[1]學生資料!$A:$A,0)),"")</f>
        <v/>
      </c>
      <c r="P597" s="52" t="str">
        <f>IFERROR(INDEX([1]學生資料!$N:$N,MATCH(A597,[1]學生資料!$A:$A,0)),"")</f>
        <v/>
      </c>
    </row>
    <row r="598" spans="5:16" x14ac:dyDescent="0.4">
      <c r="E598" s="52"/>
      <c r="H598" s="52" t="str">
        <f>IFERROR(INDEX([1]學生資料!F:F,MATCH($A598,[1]學生資料!$A:$A,0)),"")</f>
        <v/>
      </c>
      <c r="P598" s="52" t="str">
        <f>IFERROR(INDEX([1]學生資料!$N:$N,MATCH(A598,[1]學生資料!$A:$A,0)),"")</f>
        <v/>
      </c>
    </row>
    <row r="599" spans="5:16" x14ac:dyDescent="0.4">
      <c r="E599" s="52"/>
      <c r="H599" s="52" t="str">
        <f>IFERROR(INDEX([1]學生資料!F:F,MATCH($A599,[1]學生資料!$A:$A,0)),"")</f>
        <v/>
      </c>
      <c r="P599" s="52" t="str">
        <f>IFERROR(INDEX([1]學生資料!$N:$N,MATCH(A599,[1]學生資料!$A:$A,0)),"")</f>
        <v/>
      </c>
    </row>
    <row r="600" spans="5:16" x14ac:dyDescent="0.4">
      <c r="E600" s="52"/>
      <c r="H600" s="52" t="str">
        <f>IFERROR(INDEX([1]學生資料!F:F,MATCH($A600,[1]學生資料!$A:$A,0)),"")</f>
        <v/>
      </c>
      <c r="P600" s="52" t="str">
        <f>IFERROR(INDEX([1]學生資料!$N:$N,MATCH(A600,[1]學生資料!$A:$A,0)),"")</f>
        <v/>
      </c>
    </row>
    <row r="601" spans="5:16" x14ac:dyDescent="0.4">
      <c r="E601" s="52"/>
      <c r="H601" s="52" t="str">
        <f>IFERROR(INDEX([1]學生資料!F:F,MATCH($A601,[1]學生資料!$A:$A,0)),"")</f>
        <v/>
      </c>
      <c r="P601" s="52" t="str">
        <f>IFERROR(INDEX([1]學生資料!$N:$N,MATCH(A601,[1]學生資料!$A:$A,0)),"")</f>
        <v/>
      </c>
    </row>
    <row r="602" spans="5:16" x14ac:dyDescent="0.4">
      <c r="E602" s="52"/>
      <c r="H602" s="52" t="str">
        <f>IFERROR(INDEX([1]學生資料!F:F,MATCH($A602,[1]學生資料!$A:$A,0)),"")</f>
        <v/>
      </c>
      <c r="P602" s="52" t="str">
        <f>IFERROR(INDEX([1]學生資料!$N:$N,MATCH(A602,[1]學生資料!$A:$A,0)),"")</f>
        <v/>
      </c>
    </row>
    <row r="603" spans="5:16" x14ac:dyDescent="0.4">
      <c r="E603" s="52"/>
      <c r="H603" s="52" t="str">
        <f>IFERROR(INDEX([1]學生資料!F:F,MATCH($A603,[1]學生資料!$A:$A,0)),"")</f>
        <v/>
      </c>
      <c r="P603" s="52" t="str">
        <f>IFERROR(INDEX([1]學生資料!$N:$N,MATCH(A603,[1]學生資料!$A:$A,0)),"")</f>
        <v/>
      </c>
    </row>
    <row r="604" spans="5:16" x14ac:dyDescent="0.4">
      <c r="E604" s="52"/>
      <c r="H604" s="52" t="str">
        <f>IFERROR(INDEX([1]學生資料!F:F,MATCH($A604,[1]學生資料!$A:$A,0)),"")</f>
        <v/>
      </c>
      <c r="P604" s="52" t="str">
        <f>IFERROR(INDEX([1]學生資料!$N:$N,MATCH(A604,[1]學生資料!$A:$A,0)),"")</f>
        <v/>
      </c>
    </row>
    <row r="605" spans="5:16" x14ac:dyDescent="0.4">
      <c r="E605" s="52"/>
      <c r="H605" s="52" t="str">
        <f>IFERROR(INDEX([1]學生資料!F:F,MATCH($A605,[1]學生資料!$A:$A,0)),"")</f>
        <v/>
      </c>
      <c r="P605" s="52" t="str">
        <f>IFERROR(INDEX([1]學生資料!$N:$N,MATCH(A605,[1]學生資料!$A:$A,0)),"")</f>
        <v/>
      </c>
    </row>
    <row r="606" spans="5:16" x14ac:dyDescent="0.4">
      <c r="E606" s="52"/>
      <c r="H606" s="52" t="str">
        <f>IFERROR(INDEX([1]學生資料!F:F,MATCH($A606,[1]學生資料!$A:$A,0)),"")</f>
        <v/>
      </c>
      <c r="P606" s="52" t="str">
        <f>IFERROR(INDEX([1]學生資料!$N:$N,MATCH(A606,[1]學生資料!$A:$A,0)),"")</f>
        <v/>
      </c>
    </row>
    <row r="607" spans="5:16" x14ac:dyDescent="0.4">
      <c r="E607" s="52"/>
      <c r="H607" s="52" t="str">
        <f>IFERROR(INDEX([1]學生資料!F:F,MATCH($A607,[1]學生資料!$A:$A,0)),"")</f>
        <v/>
      </c>
      <c r="P607" s="52" t="str">
        <f>IFERROR(INDEX([1]學生資料!$N:$N,MATCH(A607,[1]學生資料!$A:$A,0)),"")</f>
        <v/>
      </c>
    </row>
    <row r="608" spans="5:16" x14ac:dyDescent="0.4">
      <c r="E608" s="52"/>
      <c r="H608" s="52" t="str">
        <f>IFERROR(INDEX([1]學生資料!F:F,MATCH($A608,[1]學生資料!$A:$A,0)),"")</f>
        <v/>
      </c>
      <c r="P608" s="52" t="str">
        <f>IFERROR(INDEX([1]學生資料!$N:$N,MATCH(A608,[1]學生資料!$A:$A,0)),"")</f>
        <v/>
      </c>
    </row>
    <row r="609" spans="5:16" x14ac:dyDescent="0.4">
      <c r="E609" s="52"/>
      <c r="H609" s="52" t="str">
        <f>IFERROR(INDEX([1]學生資料!F:F,MATCH($A609,[1]學生資料!$A:$A,0)),"")</f>
        <v/>
      </c>
      <c r="P609" s="52" t="str">
        <f>IFERROR(INDEX([1]學生資料!$N:$N,MATCH(A609,[1]學生資料!$A:$A,0)),"")</f>
        <v/>
      </c>
    </row>
    <row r="610" spans="5:16" x14ac:dyDescent="0.4">
      <c r="E610" s="52"/>
      <c r="H610" s="52" t="str">
        <f>IFERROR(INDEX([1]學生資料!F:F,MATCH($A610,[1]學生資料!$A:$A,0)),"")</f>
        <v/>
      </c>
      <c r="P610" s="52" t="str">
        <f>IFERROR(INDEX([1]學生資料!$N:$N,MATCH(A610,[1]學生資料!$A:$A,0)),"")</f>
        <v/>
      </c>
    </row>
    <row r="611" spans="5:16" x14ac:dyDescent="0.4">
      <c r="E611" s="52"/>
      <c r="H611" s="52" t="str">
        <f>IFERROR(INDEX([1]學生資料!F:F,MATCH($A611,[1]學生資料!$A:$A,0)),"")</f>
        <v/>
      </c>
      <c r="P611" s="52" t="str">
        <f>IFERROR(INDEX([1]學生資料!$N:$N,MATCH(A611,[1]學生資料!$A:$A,0)),"")</f>
        <v/>
      </c>
    </row>
    <row r="612" spans="5:16" x14ac:dyDescent="0.4">
      <c r="E612" s="52"/>
      <c r="H612" s="52" t="str">
        <f>IFERROR(INDEX([1]學生資料!F:F,MATCH($A612,[1]學生資料!$A:$A,0)),"")</f>
        <v/>
      </c>
      <c r="P612" s="52" t="str">
        <f>IFERROR(INDEX([1]學生資料!$N:$N,MATCH(A612,[1]學生資料!$A:$A,0)),"")</f>
        <v/>
      </c>
    </row>
    <row r="613" spans="5:16" x14ac:dyDescent="0.4">
      <c r="E613" s="52"/>
      <c r="H613" s="52" t="str">
        <f>IFERROR(INDEX([1]學生資料!F:F,MATCH($A613,[1]學生資料!$A:$A,0)),"")</f>
        <v/>
      </c>
      <c r="P613" s="52" t="str">
        <f>IFERROR(INDEX([1]學生資料!$N:$N,MATCH(A613,[1]學生資料!$A:$A,0)),"")</f>
        <v/>
      </c>
    </row>
    <row r="614" spans="5:16" x14ac:dyDescent="0.4">
      <c r="E614" s="52"/>
      <c r="H614" s="52" t="str">
        <f>IFERROR(INDEX([1]學生資料!F:F,MATCH($A614,[1]學生資料!$A:$A,0)),"")</f>
        <v/>
      </c>
      <c r="P614" s="52" t="str">
        <f>IFERROR(INDEX([1]學生資料!$N:$N,MATCH(A614,[1]學生資料!$A:$A,0)),"")</f>
        <v/>
      </c>
    </row>
    <row r="615" spans="5:16" x14ac:dyDescent="0.4">
      <c r="E615" s="52"/>
      <c r="H615" s="52" t="str">
        <f>IFERROR(INDEX([1]學生資料!F:F,MATCH($A615,[1]學生資料!$A:$A,0)),"")</f>
        <v/>
      </c>
      <c r="P615" s="52" t="str">
        <f>IFERROR(INDEX([1]學生資料!$N:$N,MATCH(A615,[1]學生資料!$A:$A,0)),"")</f>
        <v/>
      </c>
    </row>
    <row r="616" spans="5:16" x14ac:dyDescent="0.4">
      <c r="E616" s="52"/>
      <c r="H616" s="52" t="str">
        <f>IFERROR(INDEX([1]學生資料!F:F,MATCH($A616,[1]學生資料!$A:$A,0)),"")</f>
        <v/>
      </c>
      <c r="P616" s="52" t="str">
        <f>IFERROR(INDEX([1]學生資料!$N:$N,MATCH(A616,[1]學生資料!$A:$A,0)),"")</f>
        <v/>
      </c>
    </row>
    <row r="617" spans="5:16" x14ac:dyDescent="0.4">
      <c r="E617" s="52"/>
      <c r="H617" s="52" t="str">
        <f>IFERROR(INDEX([1]學生資料!F:F,MATCH($A617,[1]學生資料!$A:$A,0)),"")</f>
        <v/>
      </c>
      <c r="P617" s="52" t="str">
        <f>IFERROR(INDEX([1]學生資料!$N:$N,MATCH(A617,[1]學生資料!$A:$A,0)),"")</f>
        <v/>
      </c>
    </row>
    <row r="618" spans="5:16" x14ac:dyDescent="0.4">
      <c r="E618" s="52"/>
      <c r="H618" s="52" t="str">
        <f>IFERROR(INDEX([1]學生資料!F:F,MATCH($A618,[1]學生資料!$A:$A,0)),"")</f>
        <v/>
      </c>
      <c r="P618" s="52" t="str">
        <f>IFERROR(INDEX([1]學生資料!$N:$N,MATCH(A618,[1]學生資料!$A:$A,0)),"")</f>
        <v/>
      </c>
    </row>
    <row r="619" spans="5:16" x14ac:dyDescent="0.4">
      <c r="E619" s="52"/>
      <c r="H619" s="52" t="str">
        <f>IFERROR(INDEX([1]學生資料!F:F,MATCH($A619,[1]學生資料!$A:$A,0)),"")</f>
        <v/>
      </c>
      <c r="P619" s="52" t="str">
        <f>IFERROR(INDEX([1]學生資料!$N:$N,MATCH(A619,[1]學生資料!$A:$A,0)),"")</f>
        <v/>
      </c>
    </row>
    <row r="620" spans="5:16" x14ac:dyDescent="0.4">
      <c r="E620" s="52"/>
      <c r="H620" s="52" t="str">
        <f>IFERROR(INDEX([1]學生資料!F:F,MATCH($A620,[1]學生資料!$A:$A,0)),"")</f>
        <v/>
      </c>
      <c r="P620" s="52" t="str">
        <f>IFERROR(INDEX([1]學生資料!$N:$N,MATCH(A620,[1]學生資料!$A:$A,0)),"")</f>
        <v/>
      </c>
    </row>
    <row r="621" spans="5:16" x14ac:dyDescent="0.4">
      <c r="E621" s="52"/>
      <c r="H621" s="52" t="str">
        <f>IFERROR(INDEX([1]學生資料!F:F,MATCH($A621,[1]學生資料!$A:$A,0)),"")</f>
        <v/>
      </c>
      <c r="P621" s="52" t="str">
        <f>IFERROR(INDEX([1]學生資料!$N:$N,MATCH(A621,[1]學生資料!$A:$A,0)),"")</f>
        <v/>
      </c>
    </row>
    <row r="622" spans="5:16" x14ac:dyDescent="0.4">
      <c r="E622" s="52"/>
      <c r="H622" s="52" t="str">
        <f>IFERROR(INDEX([1]學生資料!F:F,MATCH($A622,[1]學生資料!$A:$A,0)),"")</f>
        <v/>
      </c>
      <c r="P622" s="52" t="str">
        <f>IFERROR(INDEX([1]學生資料!$N:$N,MATCH(A622,[1]學生資料!$A:$A,0)),"")</f>
        <v/>
      </c>
    </row>
    <row r="623" spans="5:16" x14ac:dyDescent="0.4">
      <c r="E623" s="52"/>
      <c r="H623" s="52" t="str">
        <f>IFERROR(INDEX([1]學生資料!F:F,MATCH($A623,[1]學生資料!$A:$A,0)),"")</f>
        <v/>
      </c>
      <c r="P623" s="52" t="str">
        <f>IFERROR(INDEX([1]學生資料!$N:$N,MATCH(A623,[1]學生資料!$A:$A,0)),"")</f>
        <v/>
      </c>
    </row>
    <row r="624" spans="5:16" x14ac:dyDescent="0.4">
      <c r="E624" s="52"/>
      <c r="H624" s="52" t="str">
        <f>IFERROR(INDEX([1]學生資料!F:F,MATCH($A624,[1]學生資料!$A:$A,0)),"")</f>
        <v/>
      </c>
      <c r="P624" s="52" t="str">
        <f>IFERROR(INDEX([1]學生資料!$N:$N,MATCH(A624,[1]學生資料!$A:$A,0)),"")</f>
        <v/>
      </c>
    </row>
    <row r="625" spans="16:16" x14ac:dyDescent="0.4">
      <c r="P625" s="52" t="str">
        <f>IFERROR(INDEX([1]學生資料!$N:$N,MATCH(A625,[1]學生資料!$A:$A,0)),"")</f>
        <v/>
      </c>
    </row>
    <row r="626" spans="16:16" x14ac:dyDescent="0.4">
      <c r="P626" s="52" t="str">
        <f>IFERROR(INDEX([1]學生資料!$N:$N,MATCH(A626,[1]學生資料!$A:$A,0)),"")</f>
        <v/>
      </c>
    </row>
    <row r="627" spans="16:16" x14ac:dyDescent="0.4">
      <c r="P627" s="52" t="str">
        <f>IFERROR(INDEX([1]學生資料!$N:$N,MATCH(A627,[1]學生資料!$A:$A,0)),"")</f>
        <v/>
      </c>
    </row>
    <row r="628" spans="16:16" x14ac:dyDescent="0.4">
      <c r="P628" s="52" t="str">
        <f>IFERROR(INDEX([1]學生資料!$N:$N,MATCH(A628,[1]學生資料!$A:$A,0)),"")</f>
        <v/>
      </c>
    </row>
    <row r="629" spans="16:16" x14ac:dyDescent="0.4">
      <c r="P629" s="52" t="str">
        <f>IFERROR(INDEX([1]學生資料!$N:$N,MATCH(A629,[1]學生資料!$A:$A,0)),"")</f>
        <v/>
      </c>
    </row>
    <row r="630" spans="16:16" x14ac:dyDescent="0.4">
      <c r="P630" s="52" t="str">
        <f>IFERROR(INDEX([1]學生資料!$N:$N,MATCH(A630,[1]學生資料!$A:$A,0)),"")</f>
        <v/>
      </c>
    </row>
  </sheetData>
  <sheetProtection algorithmName="SHA-512" hashValue="1kTiznEeXTbITJysp3/1Xjwo8FpHnVc0uuipK/LZ1sbhEoxDiAI25WpeXF18bdn9BDpq9HJRHXhv+l0aQ3zGsQ==" saltValue="DUFXWwOgbRMx//RfGxP5mw==" spinCount="100000" sheet="1" objects="1" scenarios="1"/>
  <phoneticPr fontId="1" type="noConversion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8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F3" sqref="F3"/>
    </sheetView>
  </sheetViews>
  <sheetFormatPr defaultColWidth="9" defaultRowHeight="17" x14ac:dyDescent="0.4"/>
  <cols>
    <col min="1" max="1" width="6.7265625" style="52" bestFit="1" customWidth="1"/>
    <col min="2" max="2" width="12.453125" style="52" hidden="1" customWidth="1"/>
    <col min="3" max="4" width="7" style="54" hidden="1" customWidth="1"/>
    <col min="5" max="5" width="9" style="112" hidden="1" customWidth="1"/>
    <col min="6" max="6" width="11.90625" style="56" customWidth="1"/>
    <col min="7" max="7" width="10.7265625" style="54" bestFit="1" customWidth="1"/>
    <col min="8" max="8" width="9" style="56"/>
    <col min="9" max="9" width="11.6328125" style="54" bestFit="1" customWidth="1"/>
    <col min="10" max="10" width="10" style="54" customWidth="1"/>
    <col min="11" max="11" width="34.26953125" style="54" customWidth="1"/>
    <col min="12" max="12" width="12.453125" style="55" customWidth="1"/>
    <col min="13" max="13" width="18.26953125" style="55" bestFit="1" customWidth="1"/>
    <col min="14" max="14" width="15.36328125" style="54" bestFit="1" customWidth="1"/>
    <col min="15" max="15" width="12.453125" style="56" bestFit="1" customWidth="1"/>
    <col min="16" max="16" width="7" style="54" bestFit="1" customWidth="1"/>
    <col min="17" max="17" width="12.6328125" style="64" customWidth="1"/>
    <col min="18" max="26" width="15.6328125" style="52" customWidth="1"/>
    <col min="27" max="36" width="15.6328125" style="56" customWidth="1"/>
    <col min="37" max="16384" width="9" style="56"/>
  </cols>
  <sheetData>
    <row r="1" spans="1:36" ht="19.5" x14ac:dyDescent="0.4">
      <c r="A1" s="106" t="s">
        <v>97</v>
      </c>
      <c r="F1" s="105" t="s">
        <v>247</v>
      </c>
    </row>
    <row r="2" spans="1:36" ht="19.5" x14ac:dyDescent="0.4">
      <c r="A2" s="106" t="s">
        <v>138</v>
      </c>
      <c r="F2" s="105">
        <v>1</v>
      </c>
    </row>
    <row r="3" spans="1:36" ht="19.5" x14ac:dyDescent="0.4">
      <c r="A3" s="106" t="s">
        <v>231</v>
      </c>
      <c r="F3" s="120" t="s">
        <v>232</v>
      </c>
      <c r="G3" s="123" t="s">
        <v>579</v>
      </c>
    </row>
    <row r="4" spans="1:36" ht="19.5" x14ac:dyDescent="0.4">
      <c r="A4" s="106" t="s">
        <v>228</v>
      </c>
      <c r="F4" s="128" t="s">
        <v>243</v>
      </c>
    </row>
    <row r="5" spans="1:36" s="61" customFormat="1" ht="21" thickBot="1" x14ac:dyDescent="0.45">
      <c r="A5" s="131" t="s">
        <v>0</v>
      </c>
      <c r="B5" s="62" t="s">
        <v>96</v>
      </c>
      <c r="C5" s="57" t="s">
        <v>86</v>
      </c>
      <c r="D5" s="119" t="s">
        <v>0</v>
      </c>
      <c r="E5" s="113" t="s">
        <v>162</v>
      </c>
      <c r="F5" s="243" t="s">
        <v>87</v>
      </c>
      <c r="G5" s="243" t="s">
        <v>229</v>
      </c>
      <c r="H5" s="243" t="s">
        <v>88</v>
      </c>
      <c r="I5" s="243" t="s">
        <v>89</v>
      </c>
      <c r="J5" s="243" t="s">
        <v>90</v>
      </c>
      <c r="K5" s="243" t="s">
        <v>91</v>
      </c>
      <c r="L5" s="243" t="s">
        <v>92</v>
      </c>
      <c r="M5" s="243" t="s">
        <v>227</v>
      </c>
      <c r="N5" s="244" t="s">
        <v>94</v>
      </c>
      <c r="O5" s="244" t="s">
        <v>95</v>
      </c>
      <c r="P5" s="244" t="s">
        <v>1</v>
      </c>
      <c r="Q5" s="63" t="s">
        <v>554</v>
      </c>
      <c r="R5" s="63" t="s">
        <v>555</v>
      </c>
      <c r="S5" s="63" t="s">
        <v>556</v>
      </c>
      <c r="T5" s="104" t="s">
        <v>110</v>
      </c>
      <c r="U5" s="104" t="s">
        <v>111</v>
      </c>
      <c r="V5" s="104" t="s">
        <v>112</v>
      </c>
      <c r="W5" s="104" t="s">
        <v>113</v>
      </c>
      <c r="X5" s="104" t="s">
        <v>114</v>
      </c>
      <c r="Y5" s="104" t="s">
        <v>115</v>
      </c>
      <c r="Z5" s="104" t="s">
        <v>116</v>
      </c>
      <c r="AA5" s="104" t="s">
        <v>165</v>
      </c>
      <c r="AB5" s="104" t="s">
        <v>166</v>
      </c>
      <c r="AC5" s="104" t="s">
        <v>167</v>
      </c>
      <c r="AD5" s="104" t="s">
        <v>168</v>
      </c>
      <c r="AE5" s="104" t="s">
        <v>169</v>
      </c>
      <c r="AF5" s="104" t="s">
        <v>573</v>
      </c>
      <c r="AG5" s="104" t="s">
        <v>574</v>
      </c>
      <c r="AH5" s="104" t="s">
        <v>575</v>
      </c>
      <c r="AI5" s="104" t="s">
        <v>576</v>
      </c>
      <c r="AJ5" s="104" t="s">
        <v>577</v>
      </c>
    </row>
    <row r="6" spans="1:36" ht="17.5" thickTop="1" x14ac:dyDescent="0.4">
      <c r="A6" s="122">
        <v>1</v>
      </c>
      <c r="B6" s="64" t="str">
        <f t="shared" ref="B6:B35" si="0">$F$2&amp;$F$3&amp;D6</f>
        <v>10101</v>
      </c>
      <c r="C6" s="52" t="str">
        <f t="shared" ref="C6:C35" si="1">LEFT(B6,3)</f>
        <v>101</v>
      </c>
      <c r="D6" s="121" t="s">
        <v>232</v>
      </c>
      <c r="E6" s="114" t="str">
        <f t="shared" ref="E6:E35" si="2">G6&amp;"("&amp;P6&amp;")"</f>
        <v>唐老鴨(男)</v>
      </c>
      <c r="F6" s="60">
        <v>1080101</v>
      </c>
      <c r="G6" s="60" t="s">
        <v>314</v>
      </c>
      <c r="H6" s="60" t="s">
        <v>315</v>
      </c>
      <c r="I6" s="60" t="s">
        <v>316</v>
      </c>
      <c r="J6" s="60">
        <v>950908</v>
      </c>
      <c r="K6" s="60" t="s">
        <v>317</v>
      </c>
      <c r="L6" s="60" t="s">
        <v>318</v>
      </c>
      <c r="M6" s="60" t="s">
        <v>319</v>
      </c>
      <c r="N6" s="129" t="s">
        <v>320</v>
      </c>
      <c r="O6" s="129" t="s">
        <v>321</v>
      </c>
      <c r="P6" s="60" t="s">
        <v>135</v>
      </c>
      <c r="Q6" s="58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228"/>
      <c r="AG6" s="228"/>
      <c r="AH6" s="228"/>
      <c r="AI6" s="228"/>
      <c r="AJ6" s="228"/>
    </row>
    <row r="7" spans="1:36" x14ac:dyDescent="0.4">
      <c r="A7" s="122">
        <v>2</v>
      </c>
      <c r="B7" s="64" t="str">
        <f t="shared" si="0"/>
        <v>10102</v>
      </c>
      <c r="C7" s="52" t="str">
        <f t="shared" si="1"/>
        <v>101</v>
      </c>
      <c r="D7" s="121" t="s">
        <v>233</v>
      </c>
      <c r="E7" s="114" t="str">
        <f t="shared" si="2"/>
        <v>跳跳虎(男)</v>
      </c>
      <c r="F7" s="60">
        <v>1080102</v>
      </c>
      <c r="G7" s="60" t="s">
        <v>322</v>
      </c>
      <c r="H7" s="60" t="s">
        <v>323</v>
      </c>
      <c r="I7" s="60" t="s">
        <v>324</v>
      </c>
      <c r="J7" s="60">
        <v>951116</v>
      </c>
      <c r="K7" s="60" t="s">
        <v>325</v>
      </c>
      <c r="L7" s="60" t="s">
        <v>326</v>
      </c>
      <c r="M7" s="60" t="s">
        <v>327</v>
      </c>
      <c r="N7" s="129" t="s">
        <v>328</v>
      </c>
      <c r="O7" s="129" t="s">
        <v>329</v>
      </c>
      <c r="P7" s="60" t="s">
        <v>135</v>
      </c>
      <c r="Q7" s="58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228"/>
      <c r="AG7" s="228"/>
      <c r="AH7" s="228"/>
      <c r="AI7" s="228"/>
      <c r="AJ7" s="228"/>
    </row>
    <row r="8" spans="1:36" x14ac:dyDescent="0.4">
      <c r="A8" s="122">
        <v>3</v>
      </c>
      <c r="B8" s="64" t="str">
        <f t="shared" si="0"/>
        <v>10103</v>
      </c>
      <c r="C8" s="52" t="str">
        <f t="shared" si="1"/>
        <v>101</v>
      </c>
      <c r="D8" s="121" t="s">
        <v>234</v>
      </c>
      <c r="E8" s="114" t="str">
        <f t="shared" si="2"/>
        <v>小熊維尼(男)</v>
      </c>
      <c r="F8" s="60">
        <v>1080103</v>
      </c>
      <c r="G8" s="60" t="s">
        <v>330</v>
      </c>
      <c r="H8" s="60" t="s">
        <v>331</v>
      </c>
      <c r="I8" s="60" t="s">
        <v>332</v>
      </c>
      <c r="J8" s="60">
        <v>951219</v>
      </c>
      <c r="K8" s="60" t="s">
        <v>333</v>
      </c>
      <c r="L8" s="60" t="s">
        <v>334</v>
      </c>
      <c r="M8" s="60" t="s">
        <v>335</v>
      </c>
      <c r="N8" s="129" t="s">
        <v>336</v>
      </c>
      <c r="O8" s="129" t="s">
        <v>337</v>
      </c>
      <c r="P8" s="60" t="s">
        <v>135</v>
      </c>
      <c r="Q8" s="58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228"/>
      <c r="AG8" s="228"/>
      <c r="AH8" s="228"/>
      <c r="AI8" s="228"/>
      <c r="AJ8" s="228"/>
    </row>
    <row r="9" spans="1:36" x14ac:dyDescent="0.4">
      <c r="A9" s="122">
        <v>4</v>
      </c>
      <c r="B9" s="64" t="str">
        <f t="shared" si="0"/>
        <v>10104</v>
      </c>
      <c r="C9" s="52" t="str">
        <f t="shared" si="1"/>
        <v>101</v>
      </c>
      <c r="D9" s="121" t="s">
        <v>235</v>
      </c>
      <c r="E9" s="114" t="str">
        <f t="shared" si="2"/>
        <v>米老鼠 (男)</v>
      </c>
      <c r="F9" s="60">
        <v>1080104</v>
      </c>
      <c r="G9" s="60" t="s">
        <v>338</v>
      </c>
      <c r="H9" s="60" t="s">
        <v>339</v>
      </c>
      <c r="I9" s="60" t="s">
        <v>340</v>
      </c>
      <c r="J9" s="60">
        <v>950914</v>
      </c>
      <c r="K9" s="60" t="s">
        <v>341</v>
      </c>
      <c r="L9" s="60" t="s">
        <v>342</v>
      </c>
      <c r="M9" s="60" t="s">
        <v>343</v>
      </c>
      <c r="N9" s="129" t="s">
        <v>344</v>
      </c>
      <c r="O9" s="129" t="s">
        <v>345</v>
      </c>
      <c r="P9" s="60" t="s">
        <v>135</v>
      </c>
      <c r="Q9" s="58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228"/>
      <c r="AG9" s="228"/>
      <c r="AH9" s="228"/>
      <c r="AI9" s="228"/>
      <c r="AJ9" s="228"/>
    </row>
    <row r="10" spans="1:36" x14ac:dyDescent="0.4">
      <c r="A10" s="122">
        <v>5</v>
      </c>
      <c r="B10" s="64" t="str">
        <f t="shared" si="0"/>
        <v>10105</v>
      </c>
      <c r="C10" s="52" t="str">
        <f t="shared" si="1"/>
        <v>101</v>
      </c>
      <c r="D10" s="121" t="s">
        <v>236</v>
      </c>
      <c r="E10" s="114" t="str">
        <f t="shared" si="2"/>
        <v>小豬(男)</v>
      </c>
      <c r="F10" s="60">
        <v>1080105</v>
      </c>
      <c r="G10" s="60" t="s">
        <v>346</v>
      </c>
      <c r="H10" s="60" t="s">
        <v>347</v>
      </c>
      <c r="I10" s="60" t="s">
        <v>348</v>
      </c>
      <c r="J10" s="60">
        <v>960706</v>
      </c>
      <c r="K10" s="60" t="s">
        <v>349</v>
      </c>
      <c r="L10" s="60" t="s">
        <v>350</v>
      </c>
      <c r="M10" s="60" t="s">
        <v>351</v>
      </c>
      <c r="N10" s="129" t="s">
        <v>352</v>
      </c>
      <c r="O10" s="129" t="s">
        <v>353</v>
      </c>
      <c r="P10" s="60" t="s">
        <v>135</v>
      </c>
      <c r="Q10" s="58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228"/>
      <c r="AG10" s="228"/>
      <c r="AH10" s="228"/>
      <c r="AI10" s="228"/>
      <c r="AJ10" s="228"/>
    </row>
    <row r="11" spans="1:36" x14ac:dyDescent="0.4">
      <c r="A11" s="122">
        <v>6</v>
      </c>
      <c r="B11" s="64" t="str">
        <f t="shared" si="0"/>
        <v>10106</v>
      </c>
      <c r="C11" s="52" t="str">
        <f t="shared" si="1"/>
        <v>101</v>
      </c>
      <c r="D11" s="121" t="s">
        <v>237</v>
      </c>
      <c r="E11" s="114" t="str">
        <f t="shared" si="2"/>
        <v>白雪公主(男)</v>
      </c>
      <c r="F11" s="60">
        <v>1080106</v>
      </c>
      <c r="G11" s="60" t="s">
        <v>354</v>
      </c>
      <c r="H11" s="60" t="s">
        <v>355</v>
      </c>
      <c r="I11" s="60" t="s">
        <v>356</v>
      </c>
      <c r="J11" s="60">
        <v>951223</v>
      </c>
      <c r="K11" s="60" t="s">
        <v>357</v>
      </c>
      <c r="L11" s="60" t="s">
        <v>358</v>
      </c>
      <c r="M11" s="60" t="s">
        <v>359</v>
      </c>
      <c r="N11" s="129" t="s">
        <v>360</v>
      </c>
      <c r="O11" s="129" t="s">
        <v>361</v>
      </c>
      <c r="P11" s="60" t="s">
        <v>135</v>
      </c>
      <c r="Q11" s="58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228"/>
      <c r="AG11" s="228"/>
      <c r="AH11" s="228"/>
      <c r="AI11" s="228"/>
      <c r="AJ11" s="228"/>
    </row>
    <row r="12" spans="1:36" x14ac:dyDescent="0.4">
      <c r="A12" s="122">
        <v>7</v>
      </c>
      <c r="B12" s="64" t="str">
        <f t="shared" si="0"/>
        <v>10107</v>
      </c>
      <c r="C12" s="52" t="str">
        <f t="shared" si="1"/>
        <v>101</v>
      </c>
      <c r="D12" s="121" t="s">
        <v>238</v>
      </c>
      <c r="E12" s="114" t="str">
        <f t="shared" si="2"/>
        <v>灰姑娘(男)</v>
      </c>
      <c r="F12" s="60">
        <v>1080107</v>
      </c>
      <c r="G12" s="60" t="s">
        <v>362</v>
      </c>
      <c r="H12" s="60" t="s">
        <v>363</v>
      </c>
      <c r="I12" s="60" t="s">
        <v>364</v>
      </c>
      <c r="J12" s="60">
        <v>960526</v>
      </c>
      <c r="K12" s="60" t="s">
        <v>365</v>
      </c>
      <c r="L12" s="60" t="s">
        <v>366</v>
      </c>
      <c r="M12" s="60" t="s">
        <v>367</v>
      </c>
      <c r="N12" s="129" t="s">
        <v>368</v>
      </c>
      <c r="O12" s="129" t="s">
        <v>369</v>
      </c>
      <c r="P12" s="60" t="s">
        <v>135</v>
      </c>
      <c r="Q12" s="58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228"/>
      <c r="AG12" s="228"/>
      <c r="AH12" s="228"/>
      <c r="AI12" s="228"/>
      <c r="AJ12" s="228"/>
    </row>
    <row r="13" spans="1:36" x14ac:dyDescent="0.4">
      <c r="A13" s="122">
        <v>8</v>
      </c>
      <c r="B13" s="64" t="str">
        <f t="shared" si="0"/>
        <v>10108</v>
      </c>
      <c r="C13" s="52" t="str">
        <f t="shared" si="1"/>
        <v>101</v>
      </c>
      <c r="D13" s="121" t="s">
        <v>239</v>
      </c>
      <c r="E13" s="114" t="str">
        <f t="shared" si="2"/>
        <v>皮諾丘(男)</v>
      </c>
      <c r="F13" s="60">
        <v>1080108</v>
      </c>
      <c r="G13" s="60" t="s">
        <v>370</v>
      </c>
      <c r="H13" s="60" t="s">
        <v>371</v>
      </c>
      <c r="I13" s="60" t="s">
        <v>372</v>
      </c>
      <c r="J13" s="60">
        <v>951023</v>
      </c>
      <c r="K13" s="60" t="s">
        <v>373</v>
      </c>
      <c r="L13" s="60" t="s">
        <v>374</v>
      </c>
      <c r="M13" s="60" t="s">
        <v>375</v>
      </c>
      <c r="N13" s="129" t="s">
        <v>376</v>
      </c>
      <c r="O13" s="129" t="s">
        <v>377</v>
      </c>
      <c r="P13" s="60" t="s">
        <v>135</v>
      </c>
      <c r="Q13" s="58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228"/>
      <c r="AG13" s="228"/>
      <c r="AH13" s="228"/>
      <c r="AI13" s="228"/>
      <c r="AJ13" s="228"/>
    </row>
    <row r="14" spans="1:36" x14ac:dyDescent="0.4">
      <c r="A14" s="122">
        <v>9</v>
      </c>
      <c r="B14" s="64" t="str">
        <f t="shared" si="0"/>
        <v>10109</v>
      </c>
      <c r="C14" s="52" t="str">
        <f t="shared" si="1"/>
        <v>101</v>
      </c>
      <c r="D14" s="121" t="s">
        <v>240</v>
      </c>
      <c r="E14" s="114" t="str">
        <f t="shared" si="2"/>
        <v>小鹿斑比(男)</v>
      </c>
      <c r="F14" s="60">
        <v>1080109</v>
      </c>
      <c r="G14" s="60" t="s">
        <v>378</v>
      </c>
      <c r="H14" s="60" t="s">
        <v>379</v>
      </c>
      <c r="I14" s="60" t="s">
        <v>380</v>
      </c>
      <c r="J14" s="60">
        <v>960111</v>
      </c>
      <c r="K14" s="60" t="s">
        <v>381</v>
      </c>
      <c r="L14" s="60" t="s">
        <v>382</v>
      </c>
      <c r="M14" s="60" t="s">
        <v>383</v>
      </c>
      <c r="N14" s="129" t="s">
        <v>384</v>
      </c>
      <c r="O14" s="129" t="s">
        <v>385</v>
      </c>
      <c r="P14" s="60" t="s">
        <v>135</v>
      </c>
      <c r="Q14" s="58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228"/>
      <c r="AG14" s="228"/>
      <c r="AH14" s="228"/>
      <c r="AI14" s="228"/>
      <c r="AJ14" s="228"/>
    </row>
    <row r="15" spans="1:36" x14ac:dyDescent="0.4">
      <c r="A15" s="122">
        <v>10</v>
      </c>
      <c r="B15" s="64" t="str">
        <f t="shared" si="0"/>
        <v>10110</v>
      </c>
      <c r="C15" s="52" t="str">
        <f t="shared" si="1"/>
        <v>101</v>
      </c>
      <c r="D15" s="121">
        <v>10</v>
      </c>
      <c r="E15" s="114" t="str">
        <f t="shared" si="2"/>
        <v>邦妮兔(男)</v>
      </c>
      <c r="F15" s="60">
        <v>1080110</v>
      </c>
      <c r="G15" s="60" t="s">
        <v>386</v>
      </c>
      <c r="H15" s="60" t="s">
        <v>387</v>
      </c>
      <c r="I15" s="60" t="s">
        <v>388</v>
      </c>
      <c r="J15" s="60">
        <v>951021</v>
      </c>
      <c r="K15" s="60" t="s">
        <v>389</v>
      </c>
      <c r="L15" s="60" t="s">
        <v>390</v>
      </c>
      <c r="M15" s="60" t="s">
        <v>391</v>
      </c>
      <c r="N15" s="129" t="s">
        <v>392</v>
      </c>
      <c r="O15" s="129" t="s">
        <v>393</v>
      </c>
      <c r="P15" s="60" t="s">
        <v>135</v>
      </c>
      <c r="Q15" s="58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228"/>
      <c r="AG15" s="228"/>
      <c r="AH15" s="228"/>
      <c r="AI15" s="228"/>
      <c r="AJ15" s="228"/>
    </row>
    <row r="16" spans="1:36" x14ac:dyDescent="0.4">
      <c r="A16" s="122">
        <v>11</v>
      </c>
      <c r="B16" s="64" t="str">
        <f t="shared" si="0"/>
        <v>10111</v>
      </c>
      <c r="C16" s="52" t="str">
        <f t="shared" si="1"/>
        <v>101</v>
      </c>
      <c r="D16" s="121">
        <v>11</v>
      </c>
      <c r="E16" s="114" t="str">
        <f t="shared" si="2"/>
        <v>史瑞克(男)</v>
      </c>
      <c r="F16" s="60">
        <v>1080111</v>
      </c>
      <c r="G16" s="60" t="s">
        <v>394</v>
      </c>
      <c r="H16" s="60" t="s">
        <v>395</v>
      </c>
      <c r="I16" s="60" t="s">
        <v>396</v>
      </c>
      <c r="J16" s="60">
        <v>950915</v>
      </c>
      <c r="K16" s="60" t="s">
        <v>397</v>
      </c>
      <c r="L16" s="60" t="s">
        <v>398</v>
      </c>
      <c r="M16" s="60" t="s">
        <v>399</v>
      </c>
      <c r="N16" s="129" t="s">
        <v>400</v>
      </c>
      <c r="O16" s="129" t="s">
        <v>401</v>
      </c>
      <c r="P16" s="60" t="s">
        <v>135</v>
      </c>
      <c r="Q16" s="58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228"/>
      <c r="AG16" s="228"/>
      <c r="AH16" s="228"/>
      <c r="AI16" s="228"/>
      <c r="AJ16" s="228"/>
    </row>
    <row r="17" spans="1:36" x14ac:dyDescent="0.4">
      <c r="A17" s="122">
        <v>12</v>
      </c>
      <c r="B17" s="64" t="str">
        <f t="shared" si="0"/>
        <v>10112</v>
      </c>
      <c r="C17" s="52" t="str">
        <f t="shared" si="1"/>
        <v>101</v>
      </c>
      <c r="D17" s="121">
        <v>12</v>
      </c>
      <c r="E17" s="114" t="str">
        <f t="shared" si="2"/>
        <v>巴斯光年(男)</v>
      </c>
      <c r="F17" s="60">
        <v>1080112</v>
      </c>
      <c r="G17" s="60" t="s">
        <v>402</v>
      </c>
      <c r="H17" s="60" t="s">
        <v>403</v>
      </c>
      <c r="I17" s="60" t="s">
        <v>404</v>
      </c>
      <c r="J17" s="60">
        <v>951205</v>
      </c>
      <c r="K17" s="60" t="s">
        <v>405</v>
      </c>
      <c r="L17" s="60" t="s">
        <v>406</v>
      </c>
      <c r="M17" s="60" t="s">
        <v>407</v>
      </c>
      <c r="N17" s="129" t="s">
        <v>408</v>
      </c>
      <c r="O17" s="129" t="s">
        <v>409</v>
      </c>
      <c r="P17" s="60" t="s">
        <v>135</v>
      </c>
      <c r="Q17" s="58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228"/>
      <c r="AG17" s="228"/>
      <c r="AH17" s="228"/>
      <c r="AI17" s="228"/>
      <c r="AJ17" s="228"/>
    </row>
    <row r="18" spans="1:36" x14ac:dyDescent="0.4">
      <c r="A18" s="122">
        <v>13</v>
      </c>
      <c r="B18" s="64" t="str">
        <f t="shared" si="0"/>
        <v>10113</v>
      </c>
      <c r="C18" s="52" t="str">
        <f t="shared" si="1"/>
        <v>101</v>
      </c>
      <c r="D18" s="121">
        <v>13</v>
      </c>
      <c r="E18" s="114" t="str">
        <f t="shared" si="2"/>
        <v>史迪奇(男)</v>
      </c>
      <c r="F18" s="60">
        <v>1080113</v>
      </c>
      <c r="G18" s="60" t="s">
        <v>410</v>
      </c>
      <c r="H18" s="60" t="s">
        <v>411</v>
      </c>
      <c r="I18" s="60" t="s">
        <v>412</v>
      </c>
      <c r="J18" s="60">
        <v>960205</v>
      </c>
      <c r="K18" s="60" t="s">
        <v>413</v>
      </c>
      <c r="L18" s="60" t="s">
        <v>414</v>
      </c>
      <c r="M18" s="60" t="s">
        <v>415</v>
      </c>
      <c r="N18" s="129" t="s">
        <v>416</v>
      </c>
      <c r="O18" s="129" t="s">
        <v>417</v>
      </c>
      <c r="P18" s="60" t="s">
        <v>135</v>
      </c>
      <c r="Q18" s="58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228"/>
      <c r="AG18" s="228"/>
      <c r="AH18" s="228"/>
      <c r="AI18" s="228"/>
      <c r="AJ18" s="228"/>
    </row>
    <row r="19" spans="1:36" x14ac:dyDescent="0.4">
      <c r="A19" s="122">
        <v>14</v>
      </c>
      <c r="B19" s="64" t="str">
        <f t="shared" si="0"/>
        <v>10114</v>
      </c>
      <c r="C19" s="52" t="str">
        <f t="shared" si="1"/>
        <v>101</v>
      </c>
      <c r="D19" s="121">
        <v>14</v>
      </c>
      <c r="E19" s="114" t="str">
        <f t="shared" si="2"/>
        <v>大眼仔(男)</v>
      </c>
      <c r="F19" s="60">
        <v>1080114</v>
      </c>
      <c r="G19" s="60" t="s">
        <v>418</v>
      </c>
      <c r="H19" s="60" t="s">
        <v>419</v>
      </c>
      <c r="I19" s="60" t="s">
        <v>420</v>
      </c>
      <c r="J19" s="60">
        <v>960711</v>
      </c>
      <c r="K19" s="60" t="s">
        <v>421</v>
      </c>
      <c r="L19" s="60" t="s">
        <v>422</v>
      </c>
      <c r="M19" s="60" t="s">
        <v>423</v>
      </c>
      <c r="N19" s="129" t="s">
        <v>424</v>
      </c>
      <c r="O19" s="129" t="s">
        <v>425</v>
      </c>
      <c r="P19" s="60" t="s">
        <v>135</v>
      </c>
      <c r="Q19" s="58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228"/>
      <c r="AG19" s="228"/>
      <c r="AH19" s="228"/>
      <c r="AI19" s="228"/>
      <c r="AJ19" s="228"/>
    </row>
    <row r="20" spans="1:36" x14ac:dyDescent="0.4">
      <c r="A20" s="122">
        <v>15</v>
      </c>
      <c r="B20" s="64" t="str">
        <f t="shared" si="0"/>
        <v>10115</v>
      </c>
      <c r="C20" s="52" t="str">
        <f t="shared" si="1"/>
        <v>101</v>
      </c>
      <c r="D20" s="121">
        <v>15</v>
      </c>
      <c r="E20" s="114" t="str">
        <f t="shared" si="2"/>
        <v>毛怪(女)</v>
      </c>
      <c r="F20" s="60">
        <v>1080115</v>
      </c>
      <c r="G20" s="60" t="s">
        <v>426</v>
      </c>
      <c r="H20" s="60" t="s">
        <v>427</v>
      </c>
      <c r="I20" s="60" t="s">
        <v>428</v>
      </c>
      <c r="J20" s="60">
        <v>960530</v>
      </c>
      <c r="K20" s="60" t="s">
        <v>429</v>
      </c>
      <c r="L20" s="60" t="s">
        <v>430</v>
      </c>
      <c r="M20" s="60" t="s">
        <v>431</v>
      </c>
      <c r="N20" s="129" t="s">
        <v>432</v>
      </c>
      <c r="O20" s="129" t="s">
        <v>433</v>
      </c>
      <c r="P20" s="60" t="s">
        <v>136</v>
      </c>
      <c r="Q20" s="58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228"/>
      <c r="AG20" s="228"/>
      <c r="AH20" s="228"/>
      <c r="AI20" s="228"/>
      <c r="AJ20" s="228"/>
    </row>
    <row r="21" spans="1:36" x14ac:dyDescent="0.4">
      <c r="A21" s="122">
        <v>16</v>
      </c>
      <c r="B21" s="64" t="str">
        <f t="shared" si="0"/>
        <v>10116</v>
      </c>
      <c r="C21" s="52" t="str">
        <f t="shared" si="1"/>
        <v>101</v>
      </c>
      <c r="D21" s="121">
        <v>16</v>
      </c>
      <c r="E21" s="114" t="str">
        <f t="shared" si="2"/>
        <v>尼莫(女)</v>
      </c>
      <c r="F21" s="60">
        <v>1080116</v>
      </c>
      <c r="G21" s="60" t="s">
        <v>434</v>
      </c>
      <c r="H21" s="60" t="s">
        <v>435</v>
      </c>
      <c r="I21" s="60" t="s">
        <v>436</v>
      </c>
      <c r="J21" s="60">
        <v>950923</v>
      </c>
      <c r="K21" s="60" t="s">
        <v>437</v>
      </c>
      <c r="L21" s="60" t="s">
        <v>438</v>
      </c>
      <c r="M21" s="60" t="s">
        <v>439</v>
      </c>
      <c r="N21" s="129" t="s">
        <v>440</v>
      </c>
      <c r="O21" s="129" t="s">
        <v>441</v>
      </c>
      <c r="P21" s="60" t="s">
        <v>136</v>
      </c>
      <c r="Q21" s="58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228"/>
      <c r="AG21" s="228"/>
      <c r="AH21" s="228"/>
      <c r="AI21" s="228"/>
      <c r="AJ21" s="228"/>
    </row>
    <row r="22" spans="1:36" x14ac:dyDescent="0.4">
      <c r="A22" s="122">
        <v>17</v>
      </c>
      <c r="B22" s="64" t="str">
        <f t="shared" si="0"/>
        <v>10117</v>
      </c>
      <c r="C22" s="52" t="str">
        <f t="shared" si="1"/>
        <v>101</v>
      </c>
      <c r="D22" s="121">
        <v>17</v>
      </c>
      <c r="E22" s="114" t="str">
        <f t="shared" si="2"/>
        <v>愛麗兒(女)</v>
      </c>
      <c r="F22" s="60">
        <v>1080117</v>
      </c>
      <c r="G22" s="60" t="s">
        <v>442</v>
      </c>
      <c r="H22" s="60" t="s">
        <v>443</v>
      </c>
      <c r="I22" s="60" t="s">
        <v>444</v>
      </c>
      <c r="J22" s="60">
        <v>950920</v>
      </c>
      <c r="K22" s="60" t="s">
        <v>445</v>
      </c>
      <c r="L22" s="60" t="s">
        <v>446</v>
      </c>
      <c r="M22" s="60" t="s">
        <v>447</v>
      </c>
      <c r="N22" s="129" t="s">
        <v>448</v>
      </c>
      <c r="O22" s="129" t="s">
        <v>449</v>
      </c>
      <c r="P22" s="60" t="s">
        <v>136</v>
      </c>
      <c r="Q22" s="58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228"/>
      <c r="AG22" s="228"/>
      <c r="AH22" s="228"/>
      <c r="AI22" s="228"/>
      <c r="AJ22" s="228"/>
    </row>
    <row r="23" spans="1:36" x14ac:dyDescent="0.4">
      <c r="A23" s="122">
        <v>18</v>
      </c>
      <c r="B23" s="64" t="str">
        <f t="shared" si="0"/>
        <v>10118</v>
      </c>
      <c r="C23" s="52" t="str">
        <f t="shared" si="1"/>
        <v>101</v>
      </c>
      <c r="D23" s="121">
        <v>18</v>
      </c>
      <c r="E23" s="114" t="str">
        <f t="shared" si="2"/>
        <v>小比目魚(女)</v>
      </c>
      <c r="F23" s="60">
        <v>1080118</v>
      </c>
      <c r="G23" s="60" t="s">
        <v>450</v>
      </c>
      <c r="H23" s="60" t="s">
        <v>451</v>
      </c>
      <c r="I23" s="60" t="s">
        <v>452</v>
      </c>
      <c r="J23" s="60">
        <v>951022</v>
      </c>
      <c r="K23" s="60" t="s">
        <v>453</v>
      </c>
      <c r="L23" s="60" t="s">
        <v>454</v>
      </c>
      <c r="M23" s="60" t="s">
        <v>455</v>
      </c>
      <c r="N23" s="129" t="s">
        <v>456</v>
      </c>
      <c r="O23" s="129" t="s">
        <v>457</v>
      </c>
      <c r="P23" s="60" t="s">
        <v>136</v>
      </c>
      <c r="Q23" s="58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228"/>
      <c r="AG23" s="228"/>
      <c r="AH23" s="228"/>
      <c r="AI23" s="228"/>
      <c r="AJ23" s="228"/>
    </row>
    <row r="24" spans="1:36" x14ac:dyDescent="0.4">
      <c r="A24" s="122">
        <v>19</v>
      </c>
      <c r="B24" s="64" t="str">
        <f t="shared" si="0"/>
        <v>10119</v>
      </c>
      <c r="C24" s="52" t="str">
        <f t="shared" si="1"/>
        <v>101</v>
      </c>
      <c r="D24" s="121">
        <v>19</v>
      </c>
      <c r="E24" s="114" t="str">
        <f t="shared" si="2"/>
        <v>高飛(女)</v>
      </c>
      <c r="F24" s="60">
        <v>1080119</v>
      </c>
      <c r="G24" s="60" t="s">
        <v>458</v>
      </c>
      <c r="H24" s="60" t="s">
        <v>459</v>
      </c>
      <c r="I24" s="60" t="s">
        <v>460</v>
      </c>
      <c r="J24" s="60">
        <v>960606</v>
      </c>
      <c r="K24" s="60" t="s">
        <v>461</v>
      </c>
      <c r="L24" s="60" t="s">
        <v>462</v>
      </c>
      <c r="M24" s="60" t="s">
        <v>463</v>
      </c>
      <c r="N24" s="129" t="s">
        <v>464</v>
      </c>
      <c r="O24" s="129" t="s">
        <v>465</v>
      </c>
      <c r="P24" s="60" t="s">
        <v>136</v>
      </c>
      <c r="Q24" s="58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228"/>
      <c r="AG24" s="228"/>
      <c r="AH24" s="228"/>
      <c r="AI24" s="228"/>
      <c r="AJ24" s="228"/>
    </row>
    <row r="25" spans="1:36" x14ac:dyDescent="0.4">
      <c r="A25" s="122">
        <v>20</v>
      </c>
      <c r="B25" s="64" t="str">
        <f t="shared" si="0"/>
        <v>10120</v>
      </c>
      <c r="C25" s="52" t="str">
        <f t="shared" si="1"/>
        <v>101</v>
      </c>
      <c r="D25" s="121">
        <v>20</v>
      </c>
      <c r="E25" s="114" t="str">
        <f t="shared" si="2"/>
        <v>布魯托(女)</v>
      </c>
      <c r="F25" s="60">
        <v>1080120</v>
      </c>
      <c r="G25" s="60" t="s">
        <v>466</v>
      </c>
      <c r="H25" s="60" t="s">
        <v>467</v>
      </c>
      <c r="I25" s="60" t="s">
        <v>468</v>
      </c>
      <c r="J25" s="60">
        <v>960830</v>
      </c>
      <c r="K25" s="60" t="s">
        <v>469</v>
      </c>
      <c r="L25" s="60" t="s">
        <v>470</v>
      </c>
      <c r="M25" s="60" t="s">
        <v>471</v>
      </c>
      <c r="N25" s="129" t="s">
        <v>472</v>
      </c>
      <c r="O25" s="129" t="s">
        <v>473</v>
      </c>
      <c r="P25" s="60" t="s">
        <v>136</v>
      </c>
      <c r="Q25" s="58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228"/>
      <c r="AG25" s="228"/>
      <c r="AH25" s="228"/>
      <c r="AI25" s="228"/>
      <c r="AJ25" s="228"/>
    </row>
    <row r="26" spans="1:36" x14ac:dyDescent="0.4">
      <c r="A26" s="122">
        <v>21</v>
      </c>
      <c r="B26" s="64" t="str">
        <f t="shared" si="0"/>
        <v>10121</v>
      </c>
      <c r="C26" s="52" t="str">
        <f t="shared" si="1"/>
        <v>101</v>
      </c>
      <c r="D26" s="121">
        <v>21</v>
      </c>
      <c r="E26" s="114" t="str">
        <f t="shared" si="2"/>
        <v>彭彭(女)</v>
      </c>
      <c r="F26" s="60">
        <v>1080121</v>
      </c>
      <c r="G26" s="60" t="s">
        <v>474</v>
      </c>
      <c r="H26" s="60" t="s">
        <v>475</v>
      </c>
      <c r="I26" s="60" t="s">
        <v>476</v>
      </c>
      <c r="J26" s="60">
        <v>960424</v>
      </c>
      <c r="K26" s="60" t="s">
        <v>477</v>
      </c>
      <c r="L26" s="60" t="s">
        <v>478</v>
      </c>
      <c r="M26" s="60" t="s">
        <v>479</v>
      </c>
      <c r="N26" s="129" t="s">
        <v>480</v>
      </c>
      <c r="O26" s="129" t="s">
        <v>481</v>
      </c>
      <c r="P26" s="60" t="s">
        <v>136</v>
      </c>
      <c r="Q26" s="58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228"/>
      <c r="AG26" s="228"/>
      <c r="AH26" s="228"/>
      <c r="AI26" s="228"/>
      <c r="AJ26" s="228"/>
    </row>
    <row r="27" spans="1:36" x14ac:dyDescent="0.4">
      <c r="A27" s="122">
        <v>22</v>
      </c>
      <c r="B27" s="64" t="str">
        <f t="shared" si="0"/>
        <v>10122</v>
      </c>
      <c r="C27" s="52" t="str">
        <f t="shared" si="1"/>
        <v>101</v>
      </c>
      <c r="D27" s="121">
        <v>22</v>
      </c>
      <c r="E27" s="114" t="str">
        <f t="shared" si="2"/>
        <v>丁滿(女)</v>
      </c>
      <c r="F27" s="60">
        <v>1080122</v>
      </c>
      <c r="G27" s="60" t="s">
        <v>482</v>
      </c>
      <c r="H27" s="60" t="s">
        <v>483</v>
      </c>
      <c r="I27" s="60" t="s">
        <v>484</v>
      </c>
      <c r="J27" s="60">
        <v>960508</v>
      </c>
      <c r="K27" s="60" t="s">
        <v>485</v>
      </c>
      <c r="L27" s="60" t="s">
        <v>486</v>
      </c>
      <c r="M27" s="60" t="s">
        <v>487</v>
      </c>
      <c r="N27" s="129" t="s">
        <v>488</v>
      </c>
      <c r="O27" s="129" t="s">
        <v>489</v>
      </c>
      <c r="P27" s="60" t="s">
        <v>136</v>
      </c>
      <c r="Q27" s="58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228"/>
      <c r="AG27" s="228"/>
      <c r="AH27" s="228"/>
      <c r="AI27" s="228"/>
      <c r="AJ27" s="228"/>
    </row>
    <row r="28" spans="1:36" x14ac:dyDescent="0.4">
      <c r="A28" s="122">
        <v>23</v>
      </c>
      <c r="B28" s="64" t="str">
        <f t="shared" si="0"/>
        <v>10123</v>
      </c>
      <c r="C28" s="52" t="str">
        <f t="shared" si="1"/>
        <v>101</v>
      </c>
      <c r="D28" s="121">
        <v>23</v>
      </c>
      <c r="E28" s="114" t="str">
        <f t="shared" si="2"/>
        <v>辛巴(女)</v>
      </c>
      <c r="F28" s="60">
        <v>1080123</v>
      </c>
      <c r="G28" s="60" t="s">
        <v>490</v>
      </c>
      <c r="H28" s="60" t="s">
        <v>491</v>
      </c>
      <c r="I28" s="60" t="s">
        <v>492</v>
      </c>
      <c r="J28" s="60">
        <v>951209</v>
      </c>
      <c r="K28" s="60" t="s">
        <v>493</v>
      </c>
      <c r="L28" s="60" t="s">
        <v>494</v>
      </c>
      <c r="M28" s="60" t="s">
        <v>495</v>
      </c>
      <c r="N28" s="129" t="s">
        <v>496</v>
      </c>
      <c r="O28" s="129" t="s">
        <v>497</v>
      </c>
      <c r="P28" s="60" t="s">
        <v>136</v>
      </c>
      <c r="Q28" s="58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228"/>
      <c r="AG28" s="228"/>
      <c r="AH28" s="228"/>
      <c r="AI28" s="228"/>
      <c r="AJ28" s="228"/>
    </row>
    <row r="29" spans="1:36" x14ac:dyDescent="0.4">
      <c r="A29" s="122">
        <v>24</v>
      </c>
      <c r="B29" s="64" t="str">
        <f t="shared" si="0"/>
        <v>10124</v>
      </c>
      <c r="C29" s="52" t="str">
        <f t="shared" si="1"/>
        <v>101</v>
      </c>
      <c r="D29" s="121">
        <v>24</v>
      </c>
      <c r="E29" s="114" t="str">
        <f t="shared" si="2"/>
        <v>艾莉絲(女)</v>
      </c>
      <c r="F29" s="60">
        <v>1080124</v>
      </c>
      <c r="G29" s="60" t="s">
        <v>498</v>
      </c>
      <c r="H29" s="60" t="s">
        <v>499</v>
      </c>
      <c r="I29" s="60" t="s">
        <v>500</v>
      </c>
      <c r="J29" s="60">
        <v>951031</v>
      </c>
      <c r="K29" s="60" t="s">
        <v>501</v>
      </c>
      <c r="L29" s="60" t="s">
        <v>502</v>
      </c>
      <c r="M29" s="60" t="s">
        <v>503</v>
      </c>
      <c r="N29" s="129" t="s">
        <v>504</v>
      </c>
      <c r="O29" s="129" t="s">
        <v>505</v>
      </c>
      <c r="P29" s="60" t="s">
        <v>136</v>
      </c>
      <c r="Q29" s="58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228"/>
      <c r="AG29" s="228"/>
      <c r="AH29" s="228"/>
      <c r="AI29" s="228"/>
      <c r="AJ29" s="228"/>
    </row>
    <row r="30" spans="1:36" x14ac:dyDescent="0.4">
      <c r="A30" s="122">
        <v>25</v>
      </c>
      <c r="B30" s="64" t="str">
        <f t="shared" si="0"/>
        <v>10125</v>
      </c>
      <c r="C30" s="52" t="str">
        <f t="shared" si="1"/>
        <v>101</v>
      </c>
      <c r="D30" s="121">
        <v>25</v>
      </c>
      <c r="E30" s="114" t="str">
        <f t="shared" si="2"/>
        <v>泰山(女)</v>
      </c>
      <c r="F30" s="60">
        <v>1080125</v>
      </c>
      <c r="G30" s="60" t="s">
        <v>506</v>
      </c>
      <c r="H30" s="60" t="s">
        <v>507</v>
      </c>
      <c r="I30" s="60" t="s">
        <v>508</v>
      </c>
      <c r="J30" s="60">
        <v>960204</v>
      </c>
      <c r="K30" s="60" t="s">
        <v>509</v>
      </c>
      <c r="L30" s="60" t="s">
        <v>510</v>
      </c>
      <c r="M30" s="60" t="s">
        <v>511</v>
      </c>
      <c r="N30" s="129" t="s">
        <v>512</v>
      </c>
      <c r="O30" s="129" t="s">
        <v>513</v>
      </c>
      <c r="P30" s="60" t="s">
        <v>136</v>
      </c>
      <c r="Q30" s="58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228"/>
      <c r="AG30" s="228"/>
      <c r="AH30" s="228"/>
      <c r="AI30" s="228"/>
      <c r="AJ30" s="228"/>
    </row>
    <row r="31" spans="1:36" x14ac:dyDescent="0.4">
      <c r="A31" s="122">
        <v>26</v>
      </c>
      <c r="B31" s="64" t="str">
        <f t="shared" si="0"/>
        <v>10126</v>
      </c>
      <c r="C31" s="52" t="str">
        <f t="shared" si="1"/>
        <v>101</v>
      </c>
      <c r="D31" s="121">
        <v>26</v>
      </c>
      <c r="E31" s="114" t="str">
        <f t="shared" si="2"/>
        <v>小飛象(女)</v>
      </c>
      <c r="F31" s="60">
        <v>1080126</v>
      </c>
      <c r="G31" s="60" t="s">
        <v>514</v>
      </c>
      <c r="H31" s="60" t="s">
        <v>515</v>
      </c>
      <c r="I31" s="60" t="s">
        <v>516</v>
      </c>
      <c r="J31" s="60">
        <v>960125</v>
      </c>
      <c r="K31" s="60" t="s">
        <v>517</v>
      </c>
      <c r="L31" s="60" t="s">
        <v>518</v>
      </c>
      <c r="M31" s="60" t="s">
        <v>519</v>
      </c>
      <c r="N31" s="129" t="s">
        <v>520</v>
      </c>
      <c r="O31" s="129" t="s">
        <v>521</v>
      </c>
      <c r="P31" s="60" t="s">
        <v>136</v>
      </c>
      <c r="Q31" s="58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228"/>
      <c r="AG31" s="228"/>
      <c r="AH31" s="228"/>
      <c r="AI31" s="228"/>
      <c r="AJ31" s="228"/>
    </row>
    <row r="32" spans="1:36" x14ac:dyDescent="0.4">
      <c r="A32" s="122">
        <v>27</v>
      </c>
      <c r="B32" s="64" t="str">
        <f t="shared" si="0"/>
        <v>10127</v>
      </c>
      <c r="C32" s="52" t="str">
        <f t="shared" si="1"/>
        <v>101</v>
      </c>
      <c r="D32" s="121">
        <v>27</v>
      </c>
      <c r="E32" s="114" t="str">
        <f t="shared" si="2"/>
        <v>小飛俠(女)</v>
      </c>
      <c r="F32" s="60">
        <v>1080127</v>
      </c>
      <c r="G32" s="60" t="s">
        <v>522</v>
      </c>
      <c r="H32" s="60" t="s">
        <v>523</v>
      </c>
      <c r="I32" s="60" t="s">
        <v>524</v>
      </c>
      <c r="J32" s="60">
        <v>960215</v>
      </c>
      <c r="K32" s="60" t="s">
        <v>525</v>
      </c>
      <c r="L32" s="60" t="s">
        <v>526</v>
      </c>
      <c r="M32" s="60" t="s">
        <v>527</v>
      </c>
      <c r="N32" s="129" t="s">
        <v>528</v>
      </c>
      <c r="O32" s="129" t="s">
        <v>529</v>
      </c>
      <c r="P32" s="60" t="s">
        <v>136</v>
      </c>
      <c r="Q32" s="58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228"/>
      <c r="AG32" s="228"/>
      <c r="AH32" s="228"/>
      <c r="AI32" s="228"/>
      <c r="AJ32" s="228"/>
    </row>
    <row r="33" spans="1:36" x14ac:dyDescent="0.4">
      <c r="A33" s="122">
        <v>28</v>
      </c>
      <c r="B33" s="64" t="str">
        <f t="shared" si="0"/>
        <v>10128</v>
      </c>
      <c r="C33" s="52" t="str">
        <f t="shared" si="1"/>
        <v>101</v>
      </c>
      <c r="D33" s="121">
        <v>28</v>
      </c>
      <c r="E33" s="114" t="str">
        <f t="shared" si="2"/>
        <v>茉莉(女)</v>
      </c>
      <c r="F33" s="60">
        <v>1080128</v>
      </c>
      <c r="G33" s="60" t="s">
        <v>530</v>
      </c>
      <c r="H33" s="60" t="s">
        <v>531</v>
      </c>
      <c r="I33" s="60" t="s">
        <v>532</v>
      </c>
      <c r="J33" s="60">
        <v>951024</v>
      </c>
      <c r="K33" s="60" t="s">
        <v>533</v>
      </c>
      <c r="L33" s="60" t="s">
        <v>534</v>
      </c>
      <c r="M33" s="60" t="s">
        <v>535</v>
      </c>
      <c r="N33" s="129" t="s">
        <v>536</v>
      </c>
      <c r="O33" s="129" t="s">
        <v>537</v>
      </c>
      <c r="P33" s="60" t="s">
        <v>136</v>
      </c>
      <c r="Q33" s="58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228"/>
      <c r="AG33" s="228"/>
      <c r="AH33" s="228"/>
      <c r="AI33" s="228"/>
      <c r="AJ33" s="228"/>
    </row>
    <row r="34" spans="1:36" x14ac:dyDescent="0.4">
      <c r="A34" s="122">
        <v>29</v>
      </c>
      <c r="B34" s="64" t="str">
        <f t="shared" si="0"/>
        <v>10129</v>
      </c>
      <c r="C34" s="52" t="str">
        <f t="shared" si="1"/>
        <v>101</v>
      </c>
      <c r="D34" s="121">
        <v>29</v>
      </c>
      <c r="E34" s="114" t="str">
        <f t="shared" si="2"/>
        <v>阿布(女)</v>
      </c>
      <c r="F34" s="60">
        <v>1080129</v>
      </c>
      <c r="G34" s="60" t="s">
        <v>538</v>
      </c>
      <c r="H34" s="60" t="s">
        <v>539</v>
      </c>
      <c r="I34" s="60" t="s">
        <v>540</v>
      </c>
      <c r="J34" s="60">
        <v>960831</v>
      </c>
      <c r="K34" s="60" t="s">
        <v>541</v>
      </c>
      <c r="L34" s="60" t="s">
        <v>542</v>
      </c>
      <c r="M34" s="60" t="s">
        <v>543</v>
      </c>
      <c r="N34" s="129" t="s">
        <v>544</v>
      </c>
      <c r="O34" s="129" t="s">
        <v>545</v>
      </c>
      <c r="P34" s="60" t="s">
        <v>136</v>
      </c>
      <c r="Q34" s="58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228"/>
      <c r="AG34" s="228"/>
      <c r="AH34" s="228"/>
      <c r="AI34" s="228"/>
      <c r="AJ34" s="228"/>
    </row>
    <row r="35" spans="1:36" x14ac:dyDescent="0.4">
      <c r="A35" s="122">
        <v>30</v>
      </c>
      <c r="B35" s="64" t="str">
        <f t="shared" si="0"/>
        <v>10130</v>
      </c>
      <c r="C35" s="52" t="str">
        <f t="shared" si="1"/>
        <v>101</v>
      </c>
      <c r="D35" s="121">
        <v>30</v>
      </c>
      <c r="E35" s="114" t="str">
        <f t="shared" si="2"/>
        <v>阿拉丁(女)</v>
      </c>
      <c r="F35" s="60">
        <v>1080130</v>
      </c>
      <c r="G35" s="60" t="s">
        <v>546</v>
      </c>
      <c r="H35" s="60" t="s">
        <v>547</v>
      </c>
      <c r="I35" s="60" t="s">
        <v>548</v>
      </c>
      <c r="J35" s="60">
        <v>960110</v>
      </c>
      <c r="K35" s="60" t="s">
        <v>549</v>
      </c>
      <c r="L35" s="60" t="s">
        <v>550</v>
      </c>
      <c r="M35" s="60" t="s">
        <v>551</v>
      </c>
      <c r="N35" s="129" t="s">
        <v>552</v>
      </c>
      <c r="O35" s="129" t="s">
        <v>553</v>
      </c>
      <c r="P35" s="60" t="s">
        <v>136</v>
      </c>
      <c r="Q35" s="58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228"/>
      <c r="AG35" s="228"/>
      <c r="AH35" s="228"/>
      <c r="AI35" s="228"/>
      <c r="AJ35" s="228"/>
    </row>
    <row r="36" spans="1:36" s="225" customFormat="1" x14ac:dyDescent="0.4">
      <c r="A36" s="223"/>
      <c r="B36" s="223"/>
      <c r="C36" s="224"/>
      <c r="D36" s="224"/>
      <c r="F36" s="223" t="s">
        <v>137</v>
      </c>
      <c r="G36" s="224"/>
      <c r="I36" s="224"/>
      <c r="J36" s="224"/>
      <c r="K36" s="224"/>
      <c r="L36" s="226"/>
      <c r="M36" s="226"/>
      <c r="N36" s="223" t="s">
        <v>137</v>
      </c>
      <c r="P36" s="224"/>
      <c r="Q36" s="227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6" x14ac:dyDescent="0.4">
      <c r="F37" s="52" t="s">
        <v>137</v>
      </c>
      <c r="N37" s="52" t="s">
        <v>137</v>
      </c>
    </row>
    <row r="38" spans="1:36" x14ac:dyDescent="0.4">
      <c r="F38" s="52" t="s">
        <v>137</v>
      </c>
      <c r="N38" s="52" t="s">
        <v>137</v>
      </c>
    </row>
    <row r="39" spans="1:36" x14ac:dyDescent="0.4">
      <c r="F39" s="52" t="s">
        <v>137</v>
      </c>
      <c r="N39" s="52" t="s">
        <v>137</v>
      </c>
    </row>
    <row r="40" spans="1:36" x14ac:dyDescent="0.4">
      <c r="F40" s="52" t="s">
        <v>137</v>
      </c>
      <c r="N40" s="52" t="s">
        <v>137</v>
      </c>
    </row>
    <row r="41" spans="1:36" x14ac:dyDescent="0.4">
      <c r="F41" s="52" t="s">
        <v>137</v>
      </c>
      <c r="N41" s="52" t="s">
        <v>137</v>
      </c>
    </row>
    <row r="42" spans="1:36" x14ac:dyDescent="0.4">
      <c r="F42" s="52" t="s">
        <v>137</v>
      </c>
      <c r="N42" s="52" t="s">
        <v>137</v>
      </c>
    </row>
    <row r="43" spans="1:36" x14ac:dyDescent="0.4">
      <c r="F43" s="52" t="s">
        <v>137</v>
      </c>
      <c r="N43" s="52" t="s">
        <v>137</v>
      </c>
    </row>
    <row r="44" spans="1:36" x14ac:dyDescent="0.4">
      <c r="F44" s="52" t="s">
        <v>137</v>
      </c>
      <c r="N44" s="52" t="s">
        <v>137</v>
      </c>
    </row>
    <row r="45" spans="1:36" x14ac:dyDescent="0.4">
      <c r="F45" s="52" t="s">
        <v>137</v>
      </c>
      <c r="N45" s="52" t="s">
        <v>137</v>
      </c>
    </row>
    <row r="46" spans="1:36" x14ac:dyDescent="0.4">
      <c r="F46" s="52" t="s">
        <v>137</v>
      </c>
      <c r="N46" s="52" t="s">
        <v>137</v>
      </c>
    </row>
    <row r="47" spans="1:36" x14ac:dyDescent="0.4">
      <c r="F47" s="52" t="s">
        <v>137</v>
      </c>
      <c r="N47" s="52" t="s">
        <v>137</v>
      </c>
    </row>
    <row r="48" spans="1:36" x14ac:dyDescent="0.4">
      <c r="F48" s="52" t="s">
        <v>137</v>
      </c>
      <c r="N48" s="52" t="s">
        <v>137</v>
      </c>
    </row>
    <row r="49" spans="6:14" x14ac:dyDescent="0.4">
      <c r="F49" s="52" t="s">
        <v>137</v>
      </c>
      <c r="N49" s="52" t="s">
        <v>137</v>
      </c>
    </row>
    <row r="50" spans="6:14" x14ac:dyDescent="0.4">
      <c r="F50" s="52" t="s">
        <v>137</v>
      </c>
      <c r="N50" s="52" t="s">
        <v>137</v>
      </c>
    </row>
    <row r="51" spans="6:14" x14ac:dyDescent="0.4">
      <c r="F51" s="52" t="s">
        <v>137</v>
      </c>
      <c r="N51" s="52" t="s">
        <v>137</v>
      </c>
    </row>
    <row r="52" spans="6:14" x14ac:dyDescent="0.4">
      <c r="F52" s="52" t="s">
        <v>137</v>
      </c>
      <c r="N52" s="52" t="s">
        <v>137</v>
      </c>
    </row>
    <row r="53" spans="6:14" x14ac:dyDescent="0.4">
      <c r="F53" s="52" t="s">
        <v>137</v>
      </c>
      <c r="N53" s="52" t="s">
        <v>137</v>
      </c>
    </row>
    <row r="54" spans="6:14" x14ac:dyDescent="0.4">
      <c r="F54" s="52" t="s">
        <v>137</v>
      </c>
      <c r="N54" s="52" t="s">
        <v>137</v>
      </c>
    </row>
    <row r="55" spans="6:14" x14ac:dyDescent="0.4">
      <c r="F55" s="52" t="s">
        <v>137</v>
      </c>
      <c r="N55" s="52" t="s">
        <v>137</v>
      </c>
    </row>
    <row r="56" spans="6:14" x14ac:dyDescent="0.4">
      <c r="F56" s="52" t="s">
        <v>137</v>
      </c>
      <c r="N56" s="52" t="s">
        <v>137</v>
      </c>
    </row>
    <row r="57" spans="6:14" x14ac:dyDescent="0.4">
      <c r="F57" s="52" t="s">
        <v>137</v>
      </c>
      <c r="N57" s="52" t="s">
        <v>137</v>
      </c>
    </row>
    <row r="58" spans="6:14" x14ac:dyDescent="0.4">
      <c r="F58" s="52" t="s">
        <v>137</v>
      </c>
      <c r="N58" s="52" t="s">
        <v>137</v>
      </c>
    </row>
    <row r="59" spans="6:14" x14ac:dyDescent="0.4">
      <c r="F59" s="52" t="s">
        <v>137</v>
      </c>
      <c r="N59" s="52" t="s">
        <v>137</v>
      </c>
    </row>
    <row r="60" spans="6:14" x14ac:dyDescent="0.4">
      <c r="F60" s="52" t="s">
        <v>137</v>
      </c>
      <c r="N60" s="52" t="s">
        <v>137</v>
      </c>
    </row>
    <row r="61" spans="6:14" x14ac:dyDescent="0.4">
      <c r="F61" s="52" t="s">
        <v>137</v>
      </c>
      <c r="N61" s="52" t="s">
        <v>137</v>
      </c>
    </row>
    <row r="62" spans="6:14" x14ac:dyDescent="0.4">
      <c r="F62" s="52" t="s">
        <v>137</v>
      </c>
      <c r="N62" s="52" t="s">
        <v>137</v>
      </c>
    </row>
    <row r="63" spans="6:14" x14ac:dyDescent="0.4">
      <c r="F63" s="52" t="s">
        <v>137</v>
      </c>
      <c r="N63" s="52" t="s">
        <v>137</v>
      </c>
    </row>
    <row r="64" spans="6:14" x14ac:dyDescent="0.4">
      <c r="F64" s="52" t="s">
        <v>137</v>
      </c>
      <c r="N64" s="52" t="s">
        <v>137</v>
      </c>
    </row>
    <row r="65" spans="6:14" x14ac:dyDescent="0.4">
      <c r="F65" s="52" t="s">
        <v>137</v>
      </c>
      <c r="N65" s="52" t="s">
        <v>137</v>
      </c>
    </row>
    <row r="66" spans="6:14" x14ac:dyDescent="0.4">
      <c r="F66" s="52" t="s">
        <v>137</v>
      </c>
      <c r="N66" s="52" t="s">
        <v>137</v>
      </c>
    </row>
    <row r="67" spans="6:14" x14ac:dyDescent="0.4">
      <c r="F67" s="52" t="s">
        <v>137</v>
      </c>
      <c r="N67" s="52" t="s">
        <v>137</v>
      </c>
    </row>
    <row r="68" spans="6:14" x14ac:dyDescent="0.4">
      <c r="F68" s="52" t="s">
        <v>137</v>
      </c>
      <c r="N68" s="52" t="s">
        <v>137</v>
      </c>
    </row>
    <row r="69" spans="6:14" x14ac:dyDescent="0.4">
      <c r="F69" s="52" t="s">
        <v>137</v>
      </c>
      <c r="N69" s="52" t="s">
        <v>137</v>
      </c>
    </row>
    <row r="70" spans="6:14" x14ac:dyDescent="0.4">
      <c r="F70" s="52" t="s">
        <v>137</v>
      </c>
      <c r="N70" s="52" t="s">
        <v>137</v>
      </c>
    </row>
    <row r="71" spans="6:14" x14ac:dyDescent="0.4">
      <c r="F71" s="52" t="s">
        <v>137</v>
      </c>
      <c r="N71" s="52" t="s">
        <v>137</v>
      </c>
    </row>
    <row r="72" spans="6:14" x14ac:dyDescent="0.4">
      <c r="F72" s="52" t="s">
        <v>137</v>
      </c>
      <c r="N72" s="52" t="s">
        <v>137</v>
      </c>
    </row>
    <row r="73" spans="6:14" x14ac:dyDescent="0.4">
      <c r="F73" s="52" t="s">
        <v>137</v>
      </c>
      <c r="N73" s="52" t="s">
        <v>137</v>
      </c>
    </row>
    <row r="74" spans="6:14" x14ac:dyDescent="0.4">
      <c r="F74" s="52" t="s">
        <v>137</v>
      </c>
      <c r="N74" s="52" t="s">
        <v>137</v>
      </c>
    </row>
    <row r="75" spans="6:14" x14ac:dyDescent="0.4">
      <c r="F75" s="52" t="s">
        <v>137</v>
      </c>
      <c r="N75" s="52" t="s">
        <v>137</v>
      </c>
    </row>
    <row r="76" spans="6:14" x14ac:dyDescent="0.4">
      <c r="F76" s="52" t="s">
        <v>137</v>
      </c>
      <c r="N76" s="52" t="s">
        <v>137</v>
      </c>
    </row>
    <row r="77" spans="6:14" x14ac:dyDescent="0.4">
      <c r="F77" s="52" t="s">
        <v>137</v>
      </c>
      <c r="N77" s="52" t="s">
        <v>137</v>
      </c>
    </row>
    <row r="78" spans="6:14" x14ac:dyDescent="0.4">
      <c r="F78" s="52" t="s">
        <v>137</v>
      </c>
      <c r="N78" s="52" t="s">
        <v>137</v>
      </c>
    </row>
    <row r="79" spans="6:14" x14ac:dyDescent="0.4">
      <c r="F79" s="52" t="s">
        <v>137</v>
      </c>
      <c r="N79" s="52" t="s">
        <v>137</v>
      </c>
    </row>
    <row r="80" spans="6:14" x14ac:dyDescent="0.4">
      <c r="F80" s="52" t="s">
        <v>137</v>
      </c>
      <c r="N80" s="52" t="s">
        <v>137</v>
      </c>
    </row>
    <row r="81" spans="6:14" x14ac:dyDescent="0.4">
      <c r="F81" s="52" t="s">
        <v>137</v>
      </c>
      <c r="N81" s="52" t="s">
        <v>137</v>
      </c>
    </row>
    <row r="82" spans="6:14" x14ac:dyDescent="0.4">
      <c r="F82" s="52" t="s">
        <v>137</v>
      </c>
      <c r="N82" s="52" t="s">
        <v>137</v>
      </c>
    </row>
    <row r="83" spans="6:14" x14ac:dyDescent="0.4">
      <c r="F83" s="52" t="s">
        <v>137</v>
      </c>
      <c r="N83" s="52" t="s">
        <v>137</v>
      </c>
    </row>
    <row r="84" spans="6:14" x14ac:dyDescent="0.4">
      <c r="F84" s="52" t="s">
        <v>137</v>
      </c>
      <c r="N84" s="52" t="s">
        <v>137</v>
      </c>
    </row>
    <row r="85" spans="6:14" x14ac:dyDescent="0.4">
      <c r="F85" s="52" t="s">
        <v>137</v>
      </c>
      <c r="N85" s="52" t="s">
        <v>137</v>
      </c>
    </row>
    <row r="86" spans="6:14" x14ac:dyDescent="0.4">
      <c r="F86" s="52" t="s">
        <v>137</v>
      </c>
      <c r="N86" s="52" t="s">
        <v>137</v>
      </c>
    </row>
    <row r="87" spans="6:14" x14ac:dyDescent="0.4">
      <c r="F87" s="52" t="s">
        <v>137</v>
      </c>
      <c r="N87" s="52" t="s">
        <v>137</v>
      </c>
    </row>
    <row r="88" spans="6:14" x14ac:dyDescent="0.4">
      <c r="F88" s="52" t="s">
        <v>137</v>
      </c>
      <c r="N88" s="52" t="s">
        <v>137</v>
      </c>
    </row>
    <row r="89" spans="6:14" x14ac:dyDescent="0.4">
      <c r="F89" s="52" t="s">
        <v>137</v>
      </c>
      <c r="N89" s="52" t="s">
        <v>137</v>
      </c>
    </row>
    <row r="90" spans="6:14" x14ac:dyDescent="0.4">
      <c r="F90" s="52" t="s">
        <v>137</v>
      </c>
      <c r="N90" s="52" t="s">
        <v>137</v>
      </c>
    </row>
    <row r="91" spans="6:14" x14ac:dyDescent="0.4">
      <c r="F91" s="52" t="s">
        <v>137</v>
      </c>
      <c r="N91" s="52" t="s">
        <v>137</v>
      </c>
    </row>
    <row r="92" spans="6:14" x14ac:dyDescent="0.4">
      <c r="F92" s="52" t="s">
        <v>137</v>
      </c>
      <c r="N92" s="52" t="s">
        <v>137</v>
      </c>
    </row>
    <row r="93" spans="6:14" x14ac:dyDescent="0.4">
      <c r="F93" s="52" t="s">
        <v>137</v>
      </c>
      <c r="N93" s="52" t="s">
        <v>137</v>
      </c>
    </row>
    <row r="94" spans="6:14" x14ac:dyDescent="0.4">
      <c r="F94" s="52" t="s">
        <v>137</v>
      </c>
      <c r="N94" s="52" t="s">
        <v>137</v>
      </c>
    </row>
    <row r="95" spans="6:14" x14ac:dyDescent="0.4">
      <c r="F95" s="52" t="s">
        <v>137</v>
      </c>
      <c r="N95" s="52" t="s">
        <v>137</v>
      </c>
    </row>
    <row r="96" spans="6:14" x14ac:dyDescent="0.4">
      <c r="F96" s="52" t="s">
        <v>137</v>
      </c>
      <c r="N96" s="52" t="s">
        <v>137</v>
      </c>
    </row>
    <row r="97" spans="6:14" x14ac:dyDescent="0.4">
      <c r="F97" s="52" t="s">
        <v>137</v>
      </c>
      <c r="N97" s="52" t="s">
        <v>137</v>
      </c>
    </row>
    <row r="98" spans="6:14" x14ac:dyDescent="0.4">
      <c r="F98" s="52" t="s">
        <v>137</v>
      </c>
      <c r="N98" s="52" t="s">
        <v>137</v>
      </c>
    </row>
    <row r="99" spans="6:14" x14ac:dyDescent="0.4">
      <c r="F99" s="52" t="s">
        <v>137</v>
      </c>
      <c r="N99" s="52" t="s">
        <v>137</v>
      </c>
    </row>
    <row r="100" spans="6:14" x14ac:dyDescent="0.4">
      <c r="F100" s="52" t="s">
        <v>137</v>
      </c>
      <c r="N100" s="52" t="s">
        <v>137</v>
      </c>
    </row>
    <row r="101" spans="6:14" x14ac:dyDescent="0.4">
      <c r="F101" s="52" t="s">
        <v>137</v>
      </c>
      <c r="N101" s="52" t="s">
        <v>137</v>
      </c>
    </row>
    <row r="102" spans="6:14" x14ac:dyDescent="0.4">
      <c r="F102" s="52" t="s">
        <v>137</v>
      </c>
      <c r="N102" s="52" t="s">
        <v>137</v>
      </c>
    </row>
    <row r="103" spans="6:14" x14ac:dyDescent="0.4">
      <c r="F103" s="52" t="s">
        <v>137</v>
      </c>
      <c r="N103" s="52" t="s">
        <v>137</v>
      </c>
    </row>
    <row r="104" spans="6:14" x14ac:dyDescent="0.4">
      <c r="F104" s="52" t="s">
        <v>137</v>
      </c>
      <c r="N104" s="52" t="s">
        <v>137</v>
      </c>
    </row>
    <row r="105" spans="6:14" x14ac:dyDescent="0.4">
      <c r="F105" s="52" t="s">
        <v>137</v>
      </c>
      <c r="N105" s="52" t="s">
        <v>137</v>
      </c>
    </row>
    <row r="106" spans="6:14" x14ac:dyDescent="0.4">
      <c r="F106" s="52" t="s">
        <v>137</v>
      </c>
      <c r="N106" s="52" t="s">
        <v>137</v>
      </c>
    </row>
    <row r="107" spans="6:14" x14ac:dyDescent="0.4">
      <c r="F107" s="52" t="s">
        <v>137</v>
      </c>
      <c r="N107" s="52" t="s">
        <v>137</v>
      </c>
    </row>
    <row r="108" spans="6:14" x14ac:dyDescent="0.4">
      <c r="F108" s="52" t="s">
        <v>137</v>
      </c>
      <c r="N108" s="52" t="s">
        <v>137</v>
      </c>
    </row>
    <row r="109" spans="6:14" x14ac:dyDescent="0.4">
      <c r="F109" s="52" t="s">
        <v>137</v>
      </c>
      <c r="N109" s="52" t="s">
        <v>137</v>
      </c>
    </row>
    <row r="110" spans="6:14" x14ac:dyDescent="0.4">
      <c r="F110" s="52" t="s">
        <v>137</v>
      </c>
      <c r="N110" s="52" t="s">
        <v>137</v>
      </c>
    </row>
    <row r="111" spans="6:14" x14ac:dyDescent="0.4">
      <c r="F111" s="52" t="s">
        <v>137</v>
      </c>
      <c r="N111" s="52" t="s">
        <v>137</v>
      </c>
    </row>
    <row r="112" spans="6:14" x14ac:dyDescent="0.4">
      <c r="F112" s="52" t="s">
        <v>137</v>
      </c>
      <c r="N112" s="52" t="s">
        <v>137</v>
      </c>
    </row>
    <row r="113" spans="6:14" x14ac:dyDescent="0.4">
      <c r="F113" s="52" t="s">
        <v>137</v>
      </c>
      <c r="N113" s="52" t="s">
        <v>137</v>
      </c>
    </row>
    <row r="114" spans="6:14" x14ac:dyDescent="0.4">
      <c r="F114" s="52" t="s">
        <v>137</v>
      </c>
      <c r="N114" s="52" t="s">
        <v>137</v>
      </c>
    </row>
    <row r="115" spans="6:14" x14ac:dyDescent="0.4">
      <c r="F115" s="52" t="s">
        <v>137</v>
      </c>
      <c r="N115" s="52" t="s">
        <v>137</v>
      </c>
    </row>
    <row r="116" spans="6:14" x14ac:dyDescent="0.4">
      <c r="F116" s="52" t="s">
        <v>137</v>
      </c>
      <c r="N116" s="52" t="s">
        <v>137</v>
      </c>
    </row>
    <row r="117" spans="6:14" x14ac:dyDescent="0.4">
      <c r="F117" s="52" t="s">
        <v>137</v>
      </c>
      <c r="N117" s="52" t="s">
        <v>137</v>
      </c>
    </row>
    <row r="118" spans="6:14" x14ac:dyDescent="0.4">
      <c r="F118" s="52" t="s">
        <v>137</v>
      </c>
      <c r="N118" s="52" t="s">
        <v>137</v>
      </c>
    </row>
    <row r="119" spans="6:14" x14ac:dyDescent="0.4">
      <c r="F119" s="52" t="s">
        <v>137</v>
      </c>
      <c r="N119" s="52" t="s">
        <v>137</v>
      </c>
    </row>
    <row r="120" spans="6:14" x14ac:dyDescent="0.4">
      <c r="F120" s="52" t="s">
        <v>137</v>
      </c>
      <c r="N120" s="52" t="s">
        <v>137</v>
      </c>
    </row>
    <row r="121" spans="6:14" x14ac:dyDescent="0.4">
      <c r="F121" s="52" t="s">
        <v>137</v>
      </c>
      <c r="N121" s="52" t="s">
        <v>137</v>
      </c>
    </row>
    <row r="122" spans="6:14" x14ac:dyDescent="0.4">
      <c r="F122" s="52" t="s">
        <v>137</v>
      </c>
      <c r="N122" s="52" t="s">
        <v>137</v>
      </c>
    </row>
    <row r="123" spans="6:14" x14ac:dyDescent="0.4">
      <c r="F123" s="52" t="s">
        <v>137</v>
      </c>
      <c r="N123" s="52" t="s">
        <v>137</v>
      </c>
    </row>
    <row r="124" spans="6:14" x14ac:dyDescent="0.4">
      <c r="F124" s="52" t="s">
        <v>137</v>
      </c>
      <c r="N124" s="52" t="s">
        <v>137</v>
      </c>
    </row>
    <row r="125" spans="6:14" x14ac:dyDescent="0.4">
      <c r="F125" s="52" t="s">
        <v>137</v>
      </c>
      <c r="N125" s="52" t="s">
        <v>137</v>
      </c>
    </row>
    <row r="126" spans="6:14" x14ac:dyDescent="0.4">
      <c r="F126" s="52" t="s">
        <v>137</v>
      </c>
      <c r="N126" s="52" t="s">
        <v>137</v>
      </c>
    </row>
    <row r="127" spans="6:14" x14ac:dyDescent="0.4">
      <c r="F127" s="52" t="s">
        <v>137</v>
      </c>
      <c r="N127" s="52" t="s">
        <v>137</v>
      </c>
    </row>
    <row r="128" spans="6:14" x14ac:dyDescent="0.4">
      <c r="F128" s="52" t="s">
        <v>137</v>
      </c>
      <c r="N128" s="52" t="s">
        <v>137</v>
      </c>
    </row>
    <row r="129" spans="6:14" x14ac:dyDescent="0.4">
      <c r="F129" s="52" t="s">
        <v>137</v>
      </c>
      <c r="N129" s="52" t="s">
        <v>137</v>
      </c>
    </row>
    <row r="130" spans="6:14" x14ac:dyDescent="0.4">
      <c r="F130" s="52" t="s">
        <v>137</v>
      </c>
      <c r="N130" s="52" t="s">
        <v>137</v>
      </c>
    </row>
    <row r="131" spans="6:14" x14ac:dyDescent="0.4">
      <c r="F131" s="52" t="s">
        <v>137</v>
      </c>
      <c r="N131" s="52" t="s">
        <v>137</v>
      </c>
    </row>
    <row r="132" spans="6:14" x14ac:dyDescent="0.4">
      <c r="F132" s="52" t="s">
        <v>137</v>
      </c>
      <c r="N132" s="52" t="s">
        <v>137</v>
      </c>
    </row>
    <row r="133" spans="6:14" x14ac:dyDescent="0.4">
      <c r="F133" s="52" t="s">
        <v>137</v>
      </c>
      <c r="N133" s="52" t="s">
        <v>137</v>
      </c>
    </row>
    <row r="134" spans="6:14" x14ac:dyDescent="0.4">
      <c r="F134" s="52" t="s">
        <v>137</v>
      </c>
      <c r="N134" s="52" t="s">
        <v>137</v>
      </c>
    </row>
    <row r="135" spans="6:14" x14ac:dyDescent="0.4">
      <c r="F135" s="52" t="s">
        <v>137</v>
      </c>
      <c r="N135" s="52" t="s">
        <v>137</v>
      </c>
    </row>
    <row r="136" spans="6:14" x14ac:dyDescent="0.4">
      <c r="F136" s="52" t="s">
        <v>137</v>
      </c>
      <c r="N136" s="52" t="s">
        <v>137</v>
      </c>
    </row>
    <row r="137" spans="6:14" x14ac:dyDescent="0.4">
      <c r="F137" s="52" t="s">
        <v>137</v>
      </c>
      <c r="N137" s="52" t="s">
        <v>137</v>
      </c>
    </row>
    <row r="138" spans="6:14" x14ac:dyDescent="0.4">
      <c r="F138" s="52" t="s">
        <v>137</v>
      </c>
      <c r="N138" s="52" t="s">
        <v>137</v>
      </c>
    </row>
    <row r="139" spans="6:14" x14ac:dyDescent="0.4">
      <c r="F139" s="52" t="s">
        <v>137</v>
      </c>
      <c r="N139" s="52" t="s">
        <v>137</v>
      </c>
    </row>
    <row r="140" spans="6:14" x14ac:dyDescent="0.4">
      <c r="F140" s="52" t="s">
        <v>137</v>
      </c>
      <c r="N140" s="52" t="s">
        <v>137</v>
      </c>
    </row>
    <row r="141" spans="6:14" x14ac:dyDescent="0.4">
      <c r="F141" s="52" t="s">
        <v>137</v>
      </c>
      <c r="N141" s="52" t="s">
        <v>137</v>
      </c>
    </row>
    <row r="142" spans="6:14" x14ac:dyDescent="0.4">
      <c r="F142" s="52" t="s">
        <v>137</v>
      </c>
      <c r="N142" s="52" t="s">
        <v>137</v>
      </c>
    </row>
    <row r="143" spans="6:14" x14ac:dyDescent="0.4">
      <c r="F143" s="52" t="s">
        <v>137</v>
      </c>
      <c r="N143" s="52" t="s">
        <v>137</v>
      </c>
    </row>
    <row r="144" spans="6:14" x14ac:dyDescent="0.4">
      <c r="F144" s="52" t="s">
        <v>137</v>
      </c>
      <c r="N144" s="52" t="s">
        <v>137</v>
      </c>
    </row>
    <row r="145" spans="6:14" x14ac:dyDescent="0.4">
      <c r="F145" s="52" t="s">
        <v>137</v>
      </c>
      <c r="N145" s="52" t="s">
        <v>137</v>
      </c>
    </row>
    <row r="146" spans="6:14" x14ac:dyDescent="0.4">
      <c r="F146" s="52" t="s">
        <v>137</v>
      </c>
      <c r="N146" s="52" t="s">
        <v>137</v>
      </c>
    </row>
    <row r="147" spans="6:14" x14ac:dyDescent="0.4">
      <c r="F147" s="52" t="s">
        <v>137</v>
      </c>
      <c r="N147" s="52" t="s">
        <v>137</v>
      </c>
    </row>
    <row r="148" spans="6:14" x14ac:dyDescent="0.4">
      <c r="F148" s="52" t="s">
        <v>137</v>
      </c>
      <c r="N148" s="52" t="s">
        <v>137</v>
      </c>
    </row>
    <row r="149" spans="6:14" x14ac:dyDescent="0.4">
      <c r="F149" s="52" t="s">
        <v>137</v>
      </c>
      <c r="N149" s="52" t="s">
        <v>137</v>
      </c>
    </row>
    <row r="150" spans="6:14" x14ac:dyDescent="0.4">
      <c r="F150" s="52" t="s">
        <v>137</v>
      </c>
      <c r="N150" s="52" t="s">
        <v>137</v>
      </c>
    </row>
    <row r="151" spans="6:14" x14ac:dyDescent="0.4">
      <c r="F151" s="52" t="s">
        <v>137</v>
      </c>
      <c r="N151" s="52" t="s">
        <v>137</v>
      </c>
    </row>
    <row r="152" spans="6:14" x14ac:dyDescent="0.4">
      <c r="F152" s="52" t="s">
        <v>137</v>
      </c>
      <c r="N152" s="52" t="s">
        <v>137</v>
      </c>
    </row>
    <row r="153" spans="6:14" x14ac:dyDescent="0.4">
      <c r="F153" s="52" t="s">
        <v>137</v>
      </c>
      <c r="N153" s="52" t="s">
        <v>137</v>
      </c>
    </row>
    <row r="154" spans="6:14" x14ac:dyDescent="0.4">
      <c r="F154" s="52" t="s">
        <v>137</v>
      </c>
      <c r="N154" s="52" t="s">
        <v>137</v>
      </c>
    </row>
    <row r="155" spans="6:14" x14ac:dyDescent="0.4">
      <c r="F155" s="52" t="s">
        <v>137</v>
      </c>
      <c r="N155" s="52" t="s">
        <v>137</v>
      </c>
    </row>
    <row r="156" spans="6:14" x14ac:dyDescent="0.4">
      <c r="F156" s="52" t="s">
        <v>137</v>
      </c>
      <c r="N156" s="52" t="s">
        <v>137</v>
      </c>
    </row>
    <row r="157" spans="6:14" x14ac:dyDescent="0.4">
      <c r="F157" s="52" t="s">
        <v>137</v>
      </c>
      <c r="N157" s="52" t="s">
        <v>137</v>
      </c>
    </row>
    <row r="158" spans="6:14" x14ac:dyDescent="0.4">
      <c r="F158" s="52" t="s">
        <v>137</v>
      </c>
      <c r="N158" s="52" t="s">
        <v>137</v>
      </c>
    </row>
    <row r="159" spans="6:14" x14ac:dyDescent="0.4">
      <c r="F159" s="52" t="s">
        <v>137</v>
      </c>
      <c r="N159" s="52" t="s">
        <v>137</v>
      </c>
    </row>
    <row r="160" spans="6:14" x14ac:dyDescent="0.4">
      <c r="F160" s="52" t="s">
        <v>137</v>
      </c>
      <c r="N160" s="52" t="s">
        <v>137</v>
      </c>
    </row>
    <row r="161" spans="6:14" x14ac:dyDescent="0.4">
      <c r="F161" s="52" t="s">
        <v>137</v>
      </c>
      <c r="N161" s="52" t="s">
        <v>137</v>
      </c>
    </row>
    <row r="162" spans="6:14" x14ac:dyDescent="0.4">
      <c r="F162" s="52" t="s">
        <v>137</v>
      </c>
      <c r="N162" s="52" t="s">
        <v>137</v>
      </c>
    </row>
    <row r="163" spans="6:14" x14ac:dyDescent="0.4">
      <c r="F163" s="52" t="s">
        <v>137</v>
      </c>
      <c r="N163" s="52" t="s">
        <v>137</v>
      </c>
    </row>
    <row r="164" spans="6:14" x14ac:dyDescent="0.4">
      <c r="F164" s="52" t="s">
        <v>137</v>
      </c>
      <c r="N164" s="52" t="s">
        <v>137</v>
      </c>
    </row>
    <row r="165" spans="6:14" x14ac:dyDescent="0.4">
      <c r="F165" s="52" t="s">
        <v>137</v>
      </c>
      <c r="N165" s="52" t="s">
        <v>137</v>
      </c>
    </row>
    <row r="166" spans="6:14" x14ac:dyDescent="0.4">
      <c r="F166" s="52" t="s">
        <v>137</v>
      </c>
      <c r="N166" s="52" t="s">
        <v>137</v>
      </c>
    </row>
    <row r="167" spans="6:14" x14ac:dyDescent="0.4">
      <c r="F167" s="52" t="s">
        <v>137</v>
      </c>
      <c r="N167" s="52" t="s">
        <v>137</v>
      </c>
    </row>
    <row r="168" spans="6:14" x14ac:dyDescent="0.4">
      <c r="F168" s="52" t="s">
        <v>137</v>
      </c>
      <c r="N168" s="52" t="s">
        <v>137</v>
      </c>
    </row>
    <row r="169" spans="6:14" x14ac:dyDescent="0.4">
      <c r="F169" s="52" t="s">
        <v>137</v>
      </c>
      <c r="N169" s="52" t="s">
        <v>137</v>
      </c>
    </row>
    <row r="170" spans="6:14" x14ac:dyDescent="0.4">
      <c r="F170" s="52" t="s">
        <v>137</v>
      </c>
      <c r="N170" s="52" t="s">
        <v>137</v>
      </c>
    </row>
    <row r="171" spans="6:14" x14ac:dyDescent="0.4">
      <c r="F171" s="52" t="s">
        <v>137</v>
      </c>
      <c r="N171" s="52" t="s">
        <v>137</v>
      </c>
    </row>
    <row r="172" spans="6:14" x14ac:dyDescent="0.4">
      <c r="F172" s="52" t="s">
        <v>137</v>
      </c>
      <c r="N172" s="52" t="s">
        <v>137</v>
      </c>
    </row>
    <row r="173" spans="6:14" x14ac:dyDescent="0.4">
      <c r="F173" s="52" t="s">
        <v>137</v>
      </c>
      <c r="N173" s="52" t="s">
        <v>137</v>
      </c>
    </row>
    <row r="174" spans="6:14" x14ac:dyDescent="0.4">
      <c r="F174" s="52" t="s">
        <v>137</v>
      </c>
      <c r="N174" s="52" t="s">
        <v>137</v>
      </c>
    </row>
    <row r="175" spans="6:14" x14ac:dyDescent="0.4">
      <c r="F175" s="52" t="s">
        <v>137</v>
      </c>
      <c r="N175" s="52" t="s">
        <v>137</v>
      </c>
    </row>
    <row r="176" spans="6:14" x14ac:dyDescent="0.4">
      <c r="F176" s="52" t="s">
        <v>137</v>
      </c>
      <c r="N176" s="52" t="s">
        <v>137</v>
      </c>
    </row>
    <row r="177" spans="6:14" x14ac:dyDescent="0.4">
      <c r="F177" s="52" t="s">
        <v>137</v>
      </c>
      <c r="N177" s="52" t="s">
        <v>137</v>
      </c>
    </row>
    <row r="178" spans="6:14" x14ac:dyDescent="0.4">
      <c r="F178" s="52" t="s">
        <v>137</v>
      </c>
      <c r="N178" s="52" t="s">
        <v>137</v>
      </c>
    </row>
    <row r="179" spans="6:14" x14ac:dyDescent="0.4">
      <c r="F179" s="52" t="s">
        <v>137</v>
      </c>
      <c r="N179" s="52" t="s">
        <v>137</v>
      </c>
    </row>
    <row r="180" spans="6:14" x14ac:dyDescent="0.4">
      <c r="F180" s="52" t="s">
        <v>137</v>
      </c>
      <c r="N180" s="52" t="s">
        <v>137</v>
      </c>
    </row>
    <row r="181" spans="6:14" x14ac:dyDescent="0.4">
      <c r="F181" s="52" t="s">
        <v>137</v>
      </c>
      <c r="N181" s="52" t="s">
        <v>137</v>
      </c>
    </row>
    <row r="182" spans="6:14" x14ac:dyDescent="0.4">
      <c r="F182" s="52" t="s">
        <v>137</v>
      </c>
      <c r="N182" s="52" t="s">
        <v>137</v>
      </c>
    </row>
    <row r="183" spans="6:14" x14ac:dyDescent="0.4">
      <c r="F183" s="52" t="s">
        <v>137</v>
      </c>
      <c r="N183" s="52" t="s">
        <v>137</v>
      </c>
    </row>
    <row r="184" spans="6:14" x14ac:dyDescent="0.4">
      <c r="F184" s="52" t="s">
        <v>137</v>
      </c>
      <c r="N184" s="52" t="s">
        <v>137</v>
      </c>
    </row>
    <row r="185" spans="6:14" x14ac:dyDescent="0.4">
      <c r="F185" s="52" t="s">
        <v>137</v>
      </c>
      <c r="N185" s="52" t="s">
        <v>137</v>
      </c>
    </row>
    <row r="186" spans="6:14" x14ac:dyDescent="0.4">
      <c r="F186" s="52" t="s">
        <v>137</v>
      </c>
      <c r="N186" s="52" t="s">
        <v>137</v>
      </c>
    </row>
    <row r="187" spans="6:14" x14ac:dyDescent="0.4">
      <c r="F187" s="52" t="s">
        <v>137</v>
      </c>
      <c r="N187" s="52" t="s">
        <v>137</v>
      </c>
    </row>
    <row r="188" spans="6:14" x14ac:dyDescent="0.4">
      <c r="F188" s="52" t="s">
        <v>137</v>
      </c>
      <c r="N188" s="52" t="s">
        <v>137</v>
      </c>
    </row>
    <row r="189" spans="6:14" x14ac:dyDescent="0.4">
      <c r="F189" s="52" t="s">
        <v>137</v>
      </c>
      <c r="N189" s="52" t="s">
        <v>137</v>
      </c>
    </row>
    <row r="190" spans="6:14" x14ac:dyDescent="0.4">
      <c r="F190" s="52" t="s">
        <v>137</v>
      </c>
      <c r="N190" s="52" t="s">
        <v>137</v>
      </c>
    </row>
    <row r="191" spans="6:14" x14ac:dyDescent="0.4">
      <c r="F191" s="52" t="s">
        <v>137</v>
      </c>
      <c r="N191" s="52" t="s">
        <v>137</v>
      </c>
    </row>
    <row r="192" spans="6:14" x14ac:dyDescent="0.4">
      <c r="F192" s="52" t="s">
        <v>137</v>
      </c>
      <c r="N192" s="52" t="s">
        <v>137</v>
      </c>
    </row>
    <row r="193" spans="6:14" x14ac:dyDescent="0.4">
      <c r="F193" s="52" t="s">
        <v>137</v>
      </c>
      <c r="N193" s="52" t="s">
        <v>137</v>
      </c>
    </row>
    <row r="194" spans="6:14" x14ac:dyDescent="0.4">
      <c r="F194" s="52" t="s">
        <v>137</v>
      </c>
      <c r="N194" s="52" t="s">
        <v>137</v>
      </c>
    </row>
    <row r="195" spans="6:14" x14ac:dyDescent="0.4">
      <c r="F195" s="52" t="s">
        <v>137</v>
      </c>
      <c r="N195" s="52" t="s">
        <v>137</v>
      </c>
    </row>
    <row r="196" spans="6:14" x14ac:dyDescent="0.4">
      <c r="F196" s="52" t="s">
        <v>137</v>
      </c>
      <c r="N196" s="52" t="s">
        <v>137</v>
      </c>
    </row>
    <row r="197" spans="6:14" x14ac:dyDescent="0.4">
      <c r="F197" s="52" t="s">
        <v>137</v>
      </c>
      <c r="N197" s="52" t="s">
        <v>137</v>
      </c>
    </row>
    <row r="198" spans="6:14" x14ac:dyDescent="0.4">
      <c r="F198" s="52" t="s">
        <v>137</v>
      </c>
      <c r="N198" s="52" t="s">
        <v>137</v>
      </c>
    </row>
    <row r="199" spans="6:14" x14ac:dyDescent="0.4">
      <c r="F199" s="52" t="s">
        <v>137</v>
      </c>
      <c r="N199" s="52" t="s">
        <v>137</v>
      </c>
    </row>
    <row r="200" spans="6:14" x14ac:dyDescent="0.4">
      <c r="F200" s="52" t="s">
        <v>137</v>
      </c>
      <c r="N200" s="52" t="s">
        <v>137</v>
      </c>
    </row>
    <row r="201" spans="6:14" x14ac:dyDescent="0.4">
      <c r="F201" s="52" t="s">
        <v>137</v>
      </c>
      <c r="N201" s="52" t="s">
        <v>137</v>
      </c>
    </row>
    <row r="202" spans="6:14" x14ac:dyDescent="0.4">
      <c r="F202" s="52" t="s">
        <v>137</v>
      </c>
      <c r="N202" s="52" t="s">
        <v>137</v>
      </c>
    </row>
    <row r="203" spans="6:14" x14ac:dyDescent="0.4">
      <c r="F203" s="52" t="s">
        <v>137</v>
      </c>
      <c r="N203" s="52" t="s">
        <v>137</v>
      </c>
    </row>
    <row r="204" spans="6:14" x14ac:dyDescent="0.4">
      <c r="F204" s="52" t="s">
        <v>137</v>
      </c>
      <c r="N204" s="52" t="s">
        <v>137</v>
      </c>
    </row>
    <row r="205" spans="6:14" x14ac:dyDescent="0.4">
      <c r="F205" s="52" t="s">
        <v>137</v>
      </c>
      <c r="N205" s="52" t="s">
        <v>137</v>
      </c>
    </row>
    <row r="206" spans="6:14" x14ac:dyDescent="0.4">
      <c r="F206" s="52" t="s">
        <v>137</v>
      </c>
      <c r="N206" s="52" t="s">
        <v>137</v>
      </c>
    </row>
    <row r="207" spans="6:14" x14ac:dyDescent="0.4">
      <c r="F207" s="52" t="s">
        <v>137</v>
      </c>
      <c r="N207" s="52" t="s">
        <v>137</v>
      </c>
    </row>
    <row r="208" spans="6:14" x14ac:dyDescent="0.4">
      <c r="F208" s="52" t="s">
        <v>137</v>
      </c>
      <c r="N208" s="52" t="s">
        <v>137</v>
      </c>
    </row>
    <row r="209" spans="6:14" x14ac:dyDescent="0.4">
      <c r="F209" s="52" t="s">
        <v>137</v>
      </c>
      <c r="N209" s="52" t="s">
        <v>137</v>
      </c>
    </row>
    <row r="210" spans="6:14" x14ac:dyDescent="0.4">
      <c r="F210" s="52" t="s">
        <v>137</v>
      </c>
      <c r="N210" s="52" t="s">
        <v>137</v>
      </c>
    </row>
    <row r="211" spans="6:14" x14ac:dyDescent="0.4">
      <c r="F211" s="52" t="s">
        <v>137</v>
      </c>
      <c r="N211" s="52" t="s">
        <v>137</v>
      </c>
    </row>
    <row r="212" spans="6:14" x14ac:dyDescent="0.4">
      <c r="F212" s="52" t="s">
        <v>137</v>
      </c>
      <c r="N212" s="52" t="s">
        <v>137</v>
      </c>
    </row>
    <row r="213" spans="6:14" x14ac:dyDescent="0.4">
      <c r="F213" s="52" t="s">
        <v>137</v>
      </c>
      <c r="N213" s="52" t="s">
        <v>137</v>
      </c>
    </row>
    <row r="214" spans="6:14" x14ac:dyDescent="0.4">
      <c r="F214" s="52" t="s">
        <v>137</v>
      </c>
      <c r="N214" s="52" t="s">
        <v>137</v>
      </c>
    </row>
    <row r="215" spans="6:14" x14ac:dyDescent="0.4">
      <c r="F215" s="52" t="s">
        <v>137</v>
      </c>
      <c r="N215" s="52" t="s">
        <v>137</v>
      </c>
    </row>
    <row r="216" spans="6:14" x14ac:dyDescent="0.4">
      <c r="F216" s="52" t="s">
        <v>137</v>
      </c>
      <c r="N216" s="52" t="s">
        <v>137</v>
      </c>
    </row>
    <row r="217" spans="6:14" x14ac:dyDescent="0.4">
      <c r="F217" s="52" t="s">
        <v>137</v>
      </c>
      <c r="N217" s="52" t="s">
        <v>137</v>
      </c>
    </row>
    <row r="218" spans="6:14" x14ac:dyDescent="0.4">
      <c r="F218" s="52" t="s">
        <v>137</v>
      </c>
      <c r="N218" s="52" t="s">
        <v>137</v>
      </c>
    </row>
    <row r="219" spans="6:14" x14ac:dyDescent="0.4">
      <c r="F219" s="52" t="s">
        <v>137</v>
      </c>
      <c r="N219" s="52" t="s">
        <v>137</v>
      </c>
    </row>
    <row r="220" spans="6:14" x14ac:dyDescent="0.4">
      <c r="F220" s="52" t="s">
        <v>137</v>
      </c>
      <c r="N220" s="52" t="s">
        <v>137</v>
      </c>
    </row>
    <row r="221" spans="6:14" x14ac:dyDescent="0.4">
      <c r="F221" s="52" t="s">
        <v>137</v>
      </c>
      <c r="N221" s="52" t="s">
        <v>137</v>
      </c>
    </row>
    <row r="222" spans="6:14" x14ac:dyDescent="0.4">
      <c r="F222" s="52" t="s">
        <v>137</v>
      </c>
      <c r="N222" s="52" t="s">
        <v>137</v>
      </c>
    </row>
    <row r="223" spans="6:14" x14ac:dyDescent="0.4">
      <c r="F223" s="52" t="s">
        <v>137</v>
      </c>
      <c r="N223" s="52" t="s">
        <v>137</v>
      </c>
    </row>
    <row r="224" spans="6:14" x14ac:dyDescent="0.4">
      <c r="F224" s="52" t="s">
        <v>137</v>
      </c>
      <c r="N224" s="52" t="s">
        <v>137</v>
      </c>
    </row>
    <row r="225" spans="6:14" x14ac:dyDescent="0.4">
      <c r="F225" s="52" t="s">
        <v>137</v>
      </c>
      <c r="N225" s="52" t="s">
        <v>137</v>
      </c>
    </row>
    <row r="226" spans="6:14" x14ac:dyDescent="0.4">
      <c r="F226" s="52" t="s">
        <v>137</v>
      </c>
      <c r="N226" s="52" t="s">
        <v>137</v>
      </c>
    </row>
    <row r="227" spans="6:14" x14ac:dyDescent="0.4">
      <c r="F227" s="52" t="s">
        <v>137</v>
      </c>
      <c r="N227" s="52" t="s">
        <v>137</v>
      </c>
    </row>
    <row r="228" spans="6:14" x14ac:dyDescent="0.4">
      <c r="F228" s="52" t="s">
        <v>137</v>
      </c>
      <c r="N228" s="52" t="s">
        <v>137</v>
      </c>
    </row>
    <row r="229" spans="6:14" x14ac:dyDescent="0.4">
      <c r="F229" s="52" t="s">
        <v>137</v>
      </c>
      <c r="N229" s="52" t="s">
        <v>137</v>
      </c>
    </row>
    <row r="230" spans="6:14" x14ac:dyDescent="0.4">
      <c r="F230" s="52" t="s">
        <v>137</v>
      </c>
      <c r="N230" s="52" t="s">
        <v>137</v>
      </c>
    </row>
    <row r="231" spans="6:14" x14ac:dyDescent="0.4">
      <c r="F231" s="52" t="s">
        <v>137</v>
      </c>
      <c r="N231" s="52" t="s">
        <v>137</v>
      </c>
    </row>
    <row r="232" spans="6:14" x14ac:dyDescent="0.4">
      <c r="F232" s="52" t="s">
        <v>137</v>
      </c>
      <c r="N232" s="52" t="s">
        <v>137</v>
      </c>
    </row>
    <row r="233" spans="6:14" x14ac:dyDescent="0.4">
      <c r="F233" s="52" t="s">
        <v>137</v>
      </c>
      <c r="N233" s="52" t="s">
        <v>137</v>
      </c>
    </row>
    <row r="234" spans="6:14" x14ac:dyDescent="0.4">
      <c r="F234" s="52" t="s">
        <v>137</v>
      </c>
      <c r="N234" s="52" t="s">
        <v>137</v>
      </c>
    </row>
    <row r="235" spans="6:14" x14ac:dyDescent="0.4">
      <c r="F235" s="52" t="s">
        <v>137</v>
      </c>
      <c r="N235" s="52" t="s">
        <v>137</v>
      </c>
    </row>
    <row r="236" spans="6:14" x14ac:dyDescent="0.4">
      <c r="F236" s="52" t="s">
        <v>137</v>
      </c>
      <c r="N236" s="52" t="s">
        <v>137</v>
      </c>
    </row>
    <row r="237" spans="6:14" x14ac:dyDescent="0.4">
      <c r="F237" s="52" t="s">
        <v>137</v>
      </c>
      <c r="N237" s="52" t="s">
        <v>137</v>
      </c>
    </row>
    <row r="238" spans="6:14" x14ac:dyDescent="0.4">
      <c r="F238" s="52" t="s">
        <v>137</v>
      </c>
      <c r="N238" s="52" t="s">
        <v>137</v>
      </c>
    </row>
    <row r="239" spans="6:14" x14ac:dyDescent="0.4">
      <c r="F239" s="52" t="s">
        <v>137</v>
      </c>
      <c r="N239" s="52" t="s">
        <v>137</v>
      </c>
    </row>
    <row r="240" spans="6:14" x14ac:dyDescent="0.4">
      <c r="F240" s="52" t="s">
        <v>137</v>
      </c>
      <c r="N240" s="52" t="s">
        <v>137</v>
      </c>
    </row>
    <row r="241" spans="6:14" x14ac:dyDescent="0.4">
      <c r="F241" s="52" t="s">
        <v>137</v>
      </c>
      <c r="N241" s="52" t="s">
        <v>137</v>
      </c>
    </row>
    <row r="242" spans="6:14" x14ac:dyDescent="0.4">
      <c r="F242" s="52" t="s">
        <v>137</v>
      </c>
      <c r="N242" s="52" t="s">
        <v>137</v>
      </c>
    </row>
    <row r="243" spans="6:14" x14ac:dyDescent="0.4">
      <c r="F243" s="52" t="s">
        <v>137</v>
      </c>
      <c r="N243" s="52" t="s">
        <v>137</v>
      </c>
    </row>
    <row r="244" spans="6:14" x14ac:dyDescent="0.4">
      <c r="F244" s="52" t="s">
        <v>137</v>
      </c>
      <c r="N244" s="52" t="s">
        <v>137</v>
      </c>
    </row>
    <row r="245" spans="6:14" x14ac:dyDescent="0.4">
      <c r="F245" s="52" t="s">
        <v>137</v>
      </c>
      <c r="N245" s="52" t="s">
        <v>137</v>
      </c>
    </row>
    <row r="246" spans="6:14" x14ac:dyDescent="0.4">
      <c r="F246" s="52" t="s">
        <v>137</v>
      </c>
      <c r="N246" s="52" t="s">
        <v>137</v>
      </c>
    </row>
    <row r="247" spans="6:14" x14ac:dyDescent="0.4">
      <c r="F247" s="52" t="s">
        <v>137</v>
      </c>
      <c r="N247" s="52" t="s">
        <v>137</v>
      </c>
    </row>
    <row r="248" spans="6:14" x14ac:dyDescent="0.4">
      <c r="F248" s="52" t="s">
        <v>137</v>
      </c>
      <c r="N248" s="52" t="s">
        <v>137</v>
      </c>
    </row>
    <row r="249" spans="6:14" x14ac:dyDescent="0.4">
      <c r="F249" s="52" t="s">
        <v>137</v>
      </c>
      <c r="N249" s="52" t="s">
        <v>137</v>
      </c>
    </row>
    <row r="250" spans="6:14" x14ac:dyDescent="0.4">
      <c r="F250" s="52" t="s">
        <v>137</v>
      </c>
      <c r="N250" s="52" t="s">
        <v>137</v>
      </c>
    </row>
    <row r="251" spans="6:14" x14ac:dyDescent="0.4">
      <c r="F251" s="52" t="s">
        <v>137</v>
      </c>
      <c r="N251" s="52" t="s">
        <v>137</v>
      </c>
    </row>
    <row r="252" spans="6:14" x14ac:dyDescent="0.4">
      <c r="F252" s="52" t="s">
        <v>137</v>
      </c>
      <c r="N252" s="52" t="s">
        <v>137</v>
      </c>
    </row>
    <row r="253" spans="6:14" x14ac:dyDescent="0.4">
      <c r="F253" s="52" t="s">
        <v>137</v>
      </c>
      <c r="N253" s="52" t="s">
        <v>137</v>
      </c>
    </row>
    <row r="254" spans="6:14" x14ac:dyDescent="0.4">
      <c r="F254" s="52" t="s">
        <v>137</v>
      </c>
      <c r="N254" s="52" t="s">
        <v>137</v>
      </c>
    </row>
    <row r="255" spans="6:14" x14ac:dyDescent="0.4">
      <c r="F255" s="52" t="s">
        <v>137</v>
      </c>
      <c r="N255" s="52" t="s">
        <v>137</v>
      </c>
    </row>
    <row r="256" spans="6:14" x14ac:dyDescent="0.4">
      <c r="F256" s="52" t="s">
        <v>137</v>
      </c>
      <c r="N256" s="52" t="s">
        <v>137</v>
      </c>
    </row>
    <row r="257" spans="6:14" x14ac:dyDescent="0.4">
      <c r="F257" s="52" t="s">
        <v>137</v>
      </c>
      <c r="N257" s="52" t="s">
        <v>137</v>
      </c>
    </row>
    <row r="258" spans="6:14" x14ac:dyDescent="0.4">
      <c r="F258" s="52" t="s">
        <v>137</v>
      </c>
      <c r="N258" s="52" t="s">
        <v>137</v>
      </c>
    </row>
    <row r="259" spans="6:14" x14ac:dyDescent="0.4">
      <c r="F259" s="52" t="s">
        <v>137</v>
      </c>
      <c r="N259" s="52" t="s">
        <v>137</v>
      </c>
    </row>
    <row r="260" spans="6:14" x14ac:dyDescent="0.4">
      <c r="F260" s="52" t="s">
        <v>137</v>
      </c>
      <c r="N260" s="52" t="s">
        <v>137</v>
      </c>
    </row>
    <row r="261" spans="6:14" x14ac:dyDescent="0.4">
      <c r="F261" s="52" t="s">
        <v>137</v>
      </c>
      <c r="N261" s="52" t="s">
        <v>137</v>
      </c>
    </row>
    <row r="262" spans="6:14" x14ac:dyDescent="0.4">
      <c r="F262" s="52" t="s">
        <v>137</v>
      </c>
      <c r="N262" s="52" t="s">
        <v>137</v>
      </c>
    </row>
    <row r="263" spans="6:14" x14ac:dyDescent="0.4">
      <c r="F263" s="52" t="s">
        <v>137</v>
      </c>
      <c r="N263" s="52" t="s">
        <v>137</v>
      </c>
    </row>
    <row r="264" spans="6:14" x14ac:dyDescent="0.4">
      <c r="F264" s="52" t="s">
        <v>137</v>
      </c>
      <c r="N264" s="52" t="s">
        <v>137</v>
      </c>
    </row>
    <row r="265" spans="6:14" x14ac:dyDescent="0.4">
      <c r="F265" s="52" t="s">
        <v>137</v>
      </c>
      <c r="N265" s="52" t="s">
        <v>137</v>
      </c>
    </row>
    <row r="266" spans="6:14" x14ac:dyDescent="0.4">
      <c r="F266" s="52" t="s">
        <v>137</v>
      </c>
      <c r="N266" s="52" t="s">
        <v>137</v>
      </c>
    </row>
    <row r="267" spans="6:14" x14ac:dyDescent="0.4">
      <c r="F267" s="52" t="s">
        <v>137</v>
      </c>
      <c r="N267" s="52" t="s">
        <v>137</v>
      </c>
    </row>
    <row r="268" spans="6:14" x14ac:dyDescent="0.4">
      <c r="F268" s="52" t="s">
        <v>137</v>
      </c>
      <c r="N268" s="52" t="s">
        <v>137</v>
      </c>
    </row>
    <row r="269" spans="6:14" x14ac:dyDescent="0.4">
      <c r="F269" s="52" t="s">
        <v>137</v>
      </c>
      <c r="N269" s="52" t="s">
        <v>137</v>
      </c>
    </row>
    <row r="270" spans="6:14" x14ac:dyDescent="0.4">
      <c r="F270" s="52" t="s">
        <v>137</v>
      </c>
      <c r="N270" s="52" t="s">
        <v>137</v>
      </c>
    </row>
    <row r="271" spans="6:14" x14ac:dyDescent="0.4">
      <c r="F271" s="52" t="s">
        <v>137</v>
      </c>
      <c r="N271" s="52" t="s">
        <v>137</v>
      </c>
    </row>
    <row r="272" spans="6:14" x14ac:dyDescent="0.4">
      <c r="F272" s="52" t="s">
        <v>137</v>
      </c>
      <c r="N272" s="52" t="s">
        <v>137</v>
      </c>
    </row>
    <row r="273" spans="6:14" x14ac:dyDescent="0.4">
      <c r="F273" s="52" t="s">
        <v>137</v>
      </c>
      <c r="N273" s="52" t="s">
        <v>137</v>
      </c>
    </row>
    <row r="274" spans="6:14" x14ac:dyDescent="0.4">
      <c r="F274" s="52" t="s">
        <v>137</v>
      </c>
      <c r="N274" s="52" t="s">
        <v>137</v>
      </c>
    </row>
    <row r="275" spans="6:14" x14ac:dyDescent="0.4">
      <c r="F275" s="52" t="s">
        <v>137</v>
      </c>
      <c r="N275" s="52" t="s">
        <v>137</v>
      </c>
    </row>
    <row r="276" spans="6:14" x14ac:dyDescent="0.4">
      <c r="F276" s="52" t="s">
        <v>137</v>
      </c>
      <c r="N276" s="52" t="s">
        <v>137</v>
      </c>
    </row>
    <row r="277" spans="6:14" x14ac:dyDescent="0.4">
      <c r="F277" s="52" t="s">
        <v>137</v>
      </c>
      <c r="N277" s="52" t="s">
        <v>137</v>
      </c>
    </row>
    <row r="278" spans="6:14" x14ac:dyDescent="0.4">
      <c r="F278" s="52" t="s">
        <v>137</v>
      </c>
      <c r="N278" s="52" t="s">
        <v>137</v>
      </c>
    </row>
    <row r="279" spans="6:14" x14ac:dyDescent="0.4">
      <c r="F279" s="52" t="s">
        <v>137</v>
      </c>
      <c r="N279" s="52" t="s">
        <v>137</v>
      </c>
    </row>
    <row r="280" spans="6:14" x14ac:dyDescent="0.4">
      <c r="F280" s="52" t="s">
        <v>137</v>
      </c>
      <c r="N280" s="52" t="s">
        <v>137</v>
      </c>
    </row>
    <row r="281" spans="6:14" x14ac:dyDescent="0.4">
      <c r="F281" s="52" t="s">
        <v>137</v>
      </c>
      <c r="N281" s="52" t="s">
        <v>137</v>
      </c>
    </row>
    <row r="282" spans="6:14" x14ac:dyDescent="0.4">
      <c r="F282" s="52" t="s">
        <v>137</v>
      </c>
      <c r="N282" s="52" t="s">
        <v>137</v>
      </c>
    </row>
    <row r="283" spans="6:14" x14ac:dyDescent="0.4">
      <c r="F283" s="52" t="s">
        <v>137</v>
      </c>
      <c r="N283" s="52" t="s">
        <v>137</v>
      </c>
    </row>
    <row r="284" spans="6:14" x14ac:dyDescent="0.4">
      <c r="F284" s="52" t="s">
        <v>137</v>
      </c>
      <c r="N284" s="52" t="s">
        <v>137</v>
      </c>
    </row>
    <row r="285" spans="6:14" x14ac:dyDescent="0.4">
      <c r="F285" s="52" t="s">
        <v>137</v>
      </c>
      <c r="N285" s="52" t="s">
        <v>137</v>
      </c>
    </row>
    <row r="286" spans="6:14" x14ac:dyDescent="0.4">
      <c r="F286" s="52" t="s">
        <v>137</v>
      </c>
      <c r="N286" s="52" t="s">
        <v>137</v>
      </c>
    </row>
    <row r="287" spans="6:14" x14ac:dyDescent="0.4">
      <c r="F287" s="52" t="s">
        <v>137</v>
      </c>
      <c r="N287" s="52" t="s">
        <v>137</v>
      </c>
    </row>
    <row r="288" spans="6:14" x14ac:dyDescent="0.4">
      <c r="F288" s="52" t="s">
        <v>137</v>
      </c>
      <c r="N288" s="52" t="s">
        <v>137</v>
      </c>
    </row>
    <row r="289" spans="6:14" x14ac:dyDescent="0.4">
      <c r="F289" s="52" t="s">
        <v>137</v>
      </c>
      <c r="N289" s="52" t="s">
        <v>137</v>
      </c>
    </row>
    <row r="290" spans="6:14" x14ac:dyDescent="0.4">
      <c r="F290" s="52" t="s">
        <v>137</v>
      </c>
      <c r="N290" s="52" t="s">
        <v>137</v>
      </c>
    </row>
    <row r="291" spans="6:14" x14ac:dyDescent="0.4">
      <c r="F291" s="52" t="s">
        <v>137</v>
      </c>
      <c r="N291" s="52" t="s">
        <v>137</v>
      </c>
    </row>
    <row r="292" spans="6:14" x14ac:dyDescent="0.4">
      <c r="F292" s="52" t="s">
        <v>137</v>
      </c>
      <c r="N292" s="52" t="s">
        <v>137</v>
      </c>
    </row>
    <row r="293" spans="6:14" x14ac:dyDescent="0.4">
      <c r="F293" s="52" t="s">
        <v>137</v>
      </c>
      <c r="N293" s="52" t="s">
        <v>137</v>
      </c>
    </row>
    <row r="294" spans="6:14" x14ac:dyDescent="0.4">
      <c r="F294" s="52" t="s">
        <v>137</v>
      </c>
      <c r="N294" s="52" t="s">
        <v>137</v>
      </c>
    </row>
    <row r="295" spans="6:14" x14ac:dyDescent="0.4">
      <c r="F295" s="52" t="s">
        <v>137</v>
      </c>
      <c r="N295" s="52" t="s">
        <v>137</v>
      </c>
    </row>
    <row r="296" spans="6:14" x14ac:dyDescent="0.4">
      <c r="F296" s="52" t="s">
        <v>137</v>
      </c>
      <c r="N296" s="52" t="s">
        <v>137</v>
      </c>
    </row>
    <row r="297" spans="6:14" x14ac:dyDescent="0.4">
      <c r="F297" s="52" t="s">
        <v>137</v>
      </c>
      <c r="N297" s="52" t="s">
        <v>137</v>
      </c>
    </row>
    <row r="298" spans="6:14" x14ac:dyDescent="0.4">
      <c r="F298" s="52" t="s">
        <v>137</v>
      </c>
      <c r="N298" s="52" t="s">
        <v>137</v>
      </c>
    </row>
    <row r="299" spans="6:14" x14ac:dyDescent="0.4">
      <c r="F299" s="52" t="s">
        <v>137</v>
      </c>
      <c r="N299" s="52" t="s">
        <v>137</v>
      </c>
    </row>
    <row r="300" spans="6:14" x14ac:dyDescent="0.4">
      <c r="F300" s="52" t="s">
        <v>137</v>
      </c>
      <c r="N300" s="52" t="s">
        <v>137</v>
      </c>
    </row>
    <row r="301" spans="6:14" x14ac:dyDescent="0.4">
      <c r="F301" s="52" t="s">
        <v>137</v>
      </c>
      <c r="N301" s="52" t="s">
        <v>137</v>
      </c>
    </row>
    <row r="302" spans="6:14" x14ac:dyDescent="0.4">
      <c r="F302" s="52" t="s">
        <v>137</v>
      </c>
      <c r="N302" s="52" t="s">
        <v>137</v>
      </c>
    </row>
    <row r="303" spans="6:14" x14ac:dyDescent="0.4">
      <c r="F303" s="52" t="s">
        <v>137</v>
      </c>
      <c r="N303" s="52" t="s">
        <v>137</v>
      </c>
    </row>
    <row r="304" spans="6:14" x14ac:dyDescent="0.4">
      <c r="F304" s="52" t="s">
        <v>137</v>
      </c>
      <c r="N304" s="52" t="s">
        <v>137</v>
      </c>
    </row>
    <row r="305" spans="6:14" x14ac:dyDescent="0.4">
      <c r="F305" s="52" t="s">
        <v>137</v>
      </c>
      <c r="N305" s="52" t="s">
        <v>137</v>
      </c>
    </row>
    <row r="306" spans="6:14" x14ac:dyDescent="0.4">
      <c r="F306" s="52" t="s">
        <v>137</v>
      </c>
      <c r="N306" s="52" t="s">
        <v>137</v>
      </c>
    </row>
    <row r="307" spans="6:14" x14ac:dyDescent="0.4">
      <c r="F307" s="52" t="s">
        <v>137</v>
      </c>
      <c r="N307" s="52" t="s">
        <v>137</v>
      </c>
    </row>
    <row r="308" spans="6:14" x14ac:dyDescent="0.4">
      <c r="F308" s="52" t="s">
        <v>137</v>
      </c>
      <c r="N308" s="52" t="s">
        <v>137</v>
      </c>
    </row>
    <row r="309" spans="6:14" x14ac:dyDescent="0.4">
      <c r="F309" s="52" t="s">
        <v>137</v>
      </c>
      <c r="N309" s="52" t="s">
        <v>137</v>
      </c>
    </row>
    <row r="310" spans="6:14" x14ac:dyDescent="0.4">
      <c r="F310" s="52" t="s">
        <v>137</v>
      </c>
      <c r="N310" s="52" t="s">
        <v>137</v>
      </c>
    </row>
    <row r="311" spans="6:14" x14ac:dyDescent="0.4">
      <c r="F311" s="52" t="s">
        <v>137</v>
      </c>
      <c r="N311" s="52" t="s">
        <v>137</v>
      </c>
    </row>
    <row r="312" spans="6:14" x14ac:dyDescent="0.4">
      <c r="F312" s="52" t="s">
        <v>137</v>
      </c>
      <c r="N312" s="52" t="s">
        <v>137</v>
      </c>
    </row>
    <row r="313" spans="6:14" x14ac:dyDescent="0.4">
      <c r="F313" s="52" t="s">
        <v>137</v>
      </c>
      <c r="N313" s="52" t="s">
        <v>137</v>
      </c>
    </row>
    <row r="314" spans="6:14" x14ac:dyDescent="0.4">
      <c r="F314" s="52" t="s">
        <v>137</v>
      </c>
      <c r="N314" s="52" t="s">
        <v>137</v>
      </c>
    </row>
    <row r="315" spans="6:14" x14ac:dyDescent="0.4">
      <c r="F315" s="52" t="s">
        <v>137</v>
      </c>
      <c r="N315" s="52" t="s">
        <v>137</v>
      </c>
    </row>
    <row r="316" spans="6:14" x14ac:dyDescent="0.4">
      <c r="F316" s="52" t="s">
        <v>137</v>
      </c>
      <c r="N316" s="52" t="s">
        <v>137</v>
      </c>
    </row>
    <row r="317" spans="6:14" x14ac:dyDescent="0.4">
      <c r="F317" s="52" t="s">
        <v>137</v>
      </c>
      <c r="N317" s="52" t="s">
        <v>137</v>
      </c>
    </row>
    <row r="318" spans="6:14" x14ac:dyDescent="0.4">
      <c r="F318" s="52" t="s">
        <v>137</v>
      </c>
      <c r="N318" s="52" t="s">
        <v>137</v>
      </c>
    </row>
    <row r="319" spans="6:14" x14ac:dyDescent="0.4">
      <c r="F319" s="52" t="s">
        <v>137</v>
      </c>
      <c r="N319" s="52" t="s">
        <v>137</v>
      </c>
    </row>
    <row r="320" spans="6:14" x14ac:dyDescent="0.4">
      <c r="F320" s="52" t="s">
        <v>137</v>
      </c>
      <c r="N320" s="52" t="s">
        <v>137</v>
      </c>
    </row>
    <row r="321" spans="6:14" x14ac:dyDescent="0.4">
      <c r="F321" s="52" t="s">
        <v>137</v>
      </c>
      <c r="N321" s="52" t="s">
        <v>137</v>
      </c>
    </row>
    <row r="322" spans="6:14" x14ac:dyDescent="0.4">
      <c r="F322" s="52" t="s">
        <v>137</v>
      </c>
      <c r="N322" s="52" t="s">
        <v>137</v>
      </c>
    </row>
    <row r="323" spans="6:14" x14ac:dyDescent="0.4">
      <c r="F323" s="52" t="s">
        <v>137</v>
      </c>
      <c r="N323" s="52" t="s">
        <v>137</v>
      </c>
    </row>
    <row r="324" spans="6:14" x14ac:dyDescent="0.4">
      <c r="F324" s="52" t="s">
        <v>137</v>
      </c>
      <c r="N324" s="52" t="s">
        <v>137</v>
      </c>
    </row>
    <row r="325" spans="6:14" x14ac:dyDescent="0.4">
      <c r="F325" s="52" t="s">
        <v>137</v>
      </c>
      <c r="N325" s="52" t="s">
        <v>137</v>
      </c>
    </row>
    <row r="326" spans="6:14" x14ac:dyDescent="0.4">
      <c r="F326" s="52" t="s">
        <v>137</v>
      </c>
      <c r="N326" s="52" t="s">
        <v>137</v>
      </c>
    </row>
    <row r="327" spans="6:14" x14ac:dyDescent="0.4">
      <c r="F327" s="52" t="s">
        <v>137</v>
      </c>
      <c r="N327" s="52" t="s">
        <v>137</v>
      </c>
    </row>
    <row r="328" spans="6:14" x14ac:dyDescent="0.4">
      <c r="F328" s="52" t="s">
        <v>137</v>
      </c>
      <c r="N328" s="52" t="s">
        <v>137</v>
      </c>
    </row>
    <row r="329" spans="6:14" x14ac:dyDescent="0.4">
      <c r="F329" s="52" t="s">
        <v>137</v>
      </c>
      <c r="N329" s="52" t="s">
        <v>137</v>
      </c>
    </row>
    <row r="330" spans="6:14" x14ac:dyDescent="0.4">
      <c r="F330" s="52" t="s">
        <v>137</v>
      </c>
      <c r="N330" s="52" t="s">
        <v>137</v>
      </c>
    </row>
    <row r="331" spans="6:14" x14ac:dyDescent="0.4">
      <c r="F331" s="52" t="s">
        <v>137</v>
      </c>
      <c r="N331" s="52" t="s">
        <v>137</v>
      </c>
    </row>
    <row r="332" spans="6:14" x14ac:dyDescent="0.4">
      <c r="F332" s="52" t="s">
        <v>137</v>
      </c>
      <c r="N332" s="52" t="s">
        <v>137</v>
      </c>
    </row>
    <row r="333" spans="6:14" x14ac:dyDescent="0.4">
      <c r="F333" s="52" t="s">
        <v>137</v>
      </c>
      <c r="N333" s="52" t="s">
        <v>137</v>
      </c>
    </row>
    <row r="334" spans="6:14" x14ac:dyDescent="0.4">
      <c r="F334" s="52" t="s">
        <v>137</v>
      </c>
      <c r="N334" s="52" t="s">
        <v>137</v>
      </c>
    </row>
    <row r="335" spans="6:14" x14ac:dyDescent="0.4">
      <c r="F335" s="52" t="s">
        <v>137</v>
      </c>
      <c r="N335" s="52" t="s">
        <v>137</v>
      </c>
    </row>
    <row r="336" spans="6:14" x14ac:dyDescent="0.4">
      <c r="F336" s="52" t="s">
        <v>137</v>
      </c>
      <c r="N336" s="52" t="s">
        <v>137</v>
      </c>
    </row>
    <row r="337" spans="6:14" x14ac:dyDescent="0.4">
      <c r="F337" s="52" t="s">
        <v>137</v>
      </c>
      <c r="N337" s="52" t="s">
        <v>137</v>
      </c>
    </row>
    <row r="338" spans="6:14" x14ac:dyDescent="0.4">
      <c r="F338" s="52" t="s">
        <v>137</v>
      </c>
      <c r="N338" s="52" t="s">
        <v>137</v>
      </c>
    </row>
    <row r="339" spans="6:14" x14ac:dyDescent="0.4">
      <c r="F339" s="52" t="s">
        <v>137</v>
      </c>
      <c r="N339" s="52" t="s">
        <v>137</v>
      </c>
    </row>
    <row r="340" spans="6:14" x14ac:dyDescent="0.4">
      <c r="F340" s="52" t="s">
        <v>137</v>
      </c>
      <c r="N340" s="52" t="s">
        <v>137</v>
      </c>
    </row>
    <row r="341" spans="6:14" x14ac:dyDescent="0.4">
      <c r="F341" s="52" t="s">
        <v>137</v>
      </c>
      <c r="N341" s="52" t="s">
        <v>137</v>
      </c>
    </row>
    <row r="342" spans="6:14" x14ac:dyDescent="0.4">
      <c r="F342" s="52" t="s">
        <v>137</v>
      </c>
      <c r="N342" s="52" t="s">
        <v>137</v>
      </c>
    </row>
    <row r="343" spans="6:14" x14ac:dyDescent="0.4">
      <c r="F343" s="52" t="s">
        <v>137</v>
      </c>
      <c r="N343" s="52" t="s">
        <v>137</v>
      </c>
    </row>
    <row r="344" spans="6:14" x14ac:dyDescent="0.4">
      <c r="F344" s="52" t="s">
        <v>137</v>
      </c>
      <c r="N344" s="52" t="s">
        <v>137</v>
      </c>
    </row>
    <row r="345" spans="6:14" x14ac:dyDescent="0.4">
      <c r="F345" s="52" t="s">
        <v>137</v>
      </c>
      <c r="N345" s="52" t="s">
        <v>137</v>
      </c>
    </row>
    <row r="346" spans="6:14" x14ac:dyDescent="0.4">
      <c r="F346" s="52" t="s">
        <v>137</v>
      </c>
      <c r="N346" s="52" t="s">
        <v>137</v>
      </c>
    </row>
    <row r="347" spans="6:14" x14ac:dyDescent="0.4">
      <c r="F347" s="52" t="s">
        <v>137</v>
      </c>
      <c r="N347" s="52" t="s">
        <v>137</v>
      </c>
    </row>
    <row r="348" spans="6:14" x14ac:dyDescent="0.4">
      <c r="F348" s="52" t="s">
        <v>137</v>
      </c>
      <c r="N348" s="52" t="s">
        <v>137</v>
      </c>
    </row>
    <row r="349" spans="6:14" x14ac:dyDescent="0.4">
      <c r="F349" s="52" t="s">
        <v>137</v>
      </c>
      <c r="N349" s="52" t="s">
        <v>137</v>
      </c>
    </row>
    <row r="350" spans="6:14" x14ac:dyDescent="0.4">
      <c r="F350" s="52" t="s">
        <v>137</v>
      </c>
      <c r="N350" s="52" t="s">
        <v>137</v>
      </c>
    </row>
    <row r="351" spans="6:14" x14ac:dyDescent="0.4">
      <c r="F351" s="52" t="s">
        <v>137</v>
      </c>
      <c r="N351" s="52" t="s">
        <v>137</v>
      </c>
    </row>
    <row r="352" spans="6:14" x14ac:dyDescent="0.4">
      <c r="F352" s="52" t="s">
        <v>137</v>
      </c>
      <c r="N352" s="52" t="s">
        <v>137</v>
      </c>
    </row>
    <row r="353" spans="6:14" x14ac:dyDescent="0.4">
      <c r="F353" s="52" t="s">
        <v>137</v>
      </c>
      <c r="N353" s="52" t="s">
        <v>137</v>
      </c>
    </row>
    <row r="354" spans="6:14" x14ac:dyDescent="0.4">
      <c r="F354" s="52" t="s">
        <v>137</v>
      </c>
      <c r="N354" s="52" t="s">
        <v>137</v>
      </c>
    </row>
    <row r="355" spans="6:14" x14ac:dyDescent="0.4">
      <c r="F355" s="52" t="s">
        <v>137</v>
      </c>
      <c r="N355" s="52" t="s">
        <v>137</v>
      </c>
    </row>
    <row r="356" spans="6:14" x14ac:dyDescent="0.4">
      <c r="F356" s="52" t="s">
        <v>137</v>
      </c>
      <c r="N356" s="52" t="s">
        <v>137</v>
      </c>
    </row>
    <row r="357" spans="6:14" x14ac:dyDescent="0.4">
      <c r="F357" s="52" t="s">
        <v>137</v>
      </c>
      <c r="N357" s="52" t="s">
        <v>137</v>
      </c>
    </row>
    <row r="358" spans="6:14" x14ac:dyDescent="0.4">
      <c r="F358" s="52" t="s">
        <v>137</v>
      </c>
      <c r="N358" s="52" t="s">
        <v>137</v>
      </c>
    </row>
    <row r="359" spans="6:14" x14ac:dyDescent="0.4">
      <c r="F359" s="52" t="s">
        <v>137</v>
      </c>
      <c r="N359" s="52" t="s">
        <v>137</v>
      </c>
    </row>
    <row r="360" spans="6:14" x14ac:dyDescent="0.4">
      <c r="F360" s="52" t="s">
        <v>137</v>
      </c>
      <c r="N360" s="52" t="s">
        <v>137</v>
      </c>
    </row>
    <row r="361" spans="6:14" x14ac:dyDescent="0.4">
      <c r="F361" s="52" t="s">
        <v>137</v>
      </c>
      <c r="N361" s="52" t="s">
        <v>137</v>
      </c>
    </row>
    <row r="362" spans="6:14" x14ac:dyDescent="0.4">
      <c r="F362" s="52" t="s">
        <v>137</v>
      </c>
      <c r="N362" s="52" t="s">
        <v>137</v>
      </c>
    </row>
    <row r="363" spans="6:14" x14ac:dyDescent="0.4">
      <c r="F363" s="52" t="s">
        <v>137</v>
      </c>
      <c r="N363" s="52" t="s">
        <v>137</v>
      </c>
    </row>
    <row r="364" spans="6:14" x14ac:dyDescent="0.4">
      <c r="F364" s="52" t="s">
        <v>137</v>
      </c>
      <c r="N364" s="52" t="s">
        <v>137</v>
      </c>
    </row>
    <row r="365" spans="6:14" x14ac:dyDescent="0.4">
      <c r="F365" s="52" t="s">
        <v>137</v>
      </c>
      <c r="N365" s="52" t="s">
        <v>137</v>
      </c>
    </row>
    <row r="366" spans="6:14" x14ac:dyDescent="0.4">
      <c r="F366" s="52" t="s">
        <v>137</v>
      </c>
      <c r="N366" s="52" t="s">
        <v>137</v>
      </c>
    </row>
    <row r="367" spans="6:14" x14ac:dyDescent="0.4">
      <c r="F367" s="52" t="s">
        <v>137</v>
      </c>
      <c r="N367" s="52" t="s">
        <v>137</v>
      </c>
    </row>
    <row r="368" spans="6:14" x14ac:dyDescent="0.4">
      <c r="F368" s="52" t="s">
        <v>137</v>
      </c>
      <c r="N368" s="52" t="s">
        <v>137</v>
      </c>
    </row>
    <row r="369" spans="6:14" x14ac:dyDescent="0.4">
      <c r="F369" s="52" t="s">
        <v>137</v>
      </c>
      <c r="N369" s="52" t="s">
        <v>137</v>
      </c>
    </row>
    <row r="370" spans="6:14" x14ac:dyDescent="0.4">
      <c r="F370" s="52" t="s">
        <v>137</v>
      </c>
      <c r="N370" s="52" t="s">
        <v>137</v>
      </c>
    </row>
    <row r="371" spans="6:14" x14ac:dyDescent="0.4">
      <c r="F371" s="52" t="s">
        <v>137</v>
      </c>
      <c r="N371" s="52" t="s">
        <v>137</v>
      </c>
    </row>
    <row r="372" spans="6:14" x14ac:dyDescent="0.4">
      <c r="F372" s="52" t="s">
        <v>137</v>
      </c>
      <c r="N372" s="52" t="s">
        <v>137</v>
      </c>
    </row>
    <row r="373" spans="6:14" x14ac:dyDescent="0.4">
      <c r="F373" s="52" t="s">
        <v>137</v>
      </c>
      <c r="N373" s="52" t="s">
        <v>137</v>
      </c>
    </row>
    <row r="374" spans="6:14" x14ac:dyDescent="0.4">
      <c r="F374" s="52" t="s">
        <v>137</v>
      </c>
      <c r="N374" s="52" t="s">
        <v>137</v>
      </c>
    </row>
    <row r="375" spans="6:14" x14ac:dyDescent="0.4">
      <c r="F375" s="52" t="s">
        <v>137</v>
      </c>
      <c r="N375" s="52" t="s">
        <v>137</v>
      </c>
    </row>
    <row r="376" spans="6:14" x14ac:dyDescent="0.4">
      <c r="F376" s="52" t="s">
        <v>137</v>
      </c>
      <c r="N376" s="52" t="s">
        <v>137</v>
      </c>
    </row>
    <row r="377" spans="6:14" x14ac:dyDescent="0.4">
      <c r="F377" s="52" t="s">
        <v>137</v>
      </c>
      <c r="N377" s="52" t="s">
        <v>137</v>
      </c>
    </row>
    <row r="378" spans="6:14" x14ac:dyDescent="0.4">
      <c r="F378" s="52" t="s">
        <v>137</v>
      </c>
      <c r="N378" s="52" t="s">
        <v>137</v>
      </c>
    </row>
    <row r="379" spans="6:14" x14ac:dyDescent="0.4">
      <c r="F379" s="52" t="s">
        <v>137</v>
      </c>
      <c r="N379" s="52" t="s">
        <v>137</v>
      </c>
    </row>
    <row r="380" spans="6:14" x14ac:dyDescent="0.4">
      <c r="F380" s="52" t="s">
        <v>137</v>
      </c>
      <c r="N380" s="52" t="s">
        <v>137</v>
      </c>
    </row>
    <row r="381" spans="6:14" x14ac:dyDescent="0.4">
      <c r="F381" s="52" t="s">
        <v>137</v>
      </c>
      <c r="N381" s="52" t="s">
        <v>137</v>
      </c>
    </row>
    <row r="382" spans="6:14" x14ac:dyDescent="0.4">
      <c r="F382" s="52" t="s">
        <v>137</v>
      </c>
      <c r="N382" s="52" t="s">
        <v>137</v>
      </c>
    </row>
    <row r="383" spans="6:14" x14ac:dyDescent="0.4">
      <c r="F383" s="52" t="s">
        <v>137</v>
      </c>
      <c r="N383" s="52" t="s">
        <v>137</v>
      </c>
    </row>
    <row r="384" spans="6:14" x14ac:dyDescent="0.4">
      <c r="F384" s="52" t="s">
        <v>137</v>
      </c>
      <c r="N384" s="52" t="s">
        <v>137</v>
      </c>
    </row>
    <row r="385" spans="6:14" x14ac:dyDescent="0.4">
      <c r="F385" s="52" t="s">
        <v>137</v>
      </c>
      <c r="N385" s="52" t="s">
        <v>137</v>
      </c>
    </row>
    <row r="386" spans="6:14" x14ac:dyDescent="0.4">
      <c r="F386" s="52" t="s">
        <v>137</v>
      </c>
      <c r="N386" s="52" t="s">
        <v>137</v>
      </c>
    </row>
    <row r="387" spans="6:14" x14ac:dyDescent="0.4">
      <c r="F387" s="52" t="s">
        <v>137</v>
      </c>
      <c r="N387" s="52" t="s">
        <v>137</v>
      </c>
    </row>
    <row r="388" spans="6:14" x14ac:dyDescent="0.4">
      <c r="F388" s="52" t="s">
        <v>137</v>
      </c>
      <c r="N388" s="52" t="s">
        <v>137</v>
      </c>
    </row>
    <row r="389" spans="6:14" x14ac:dyDescent="0.4">
      <c r="F389" s="52" t="s">
        <v>137</v>
      </c>
      <c r="N389" s="52" t="s">
        <v>137</v>
      </c>
    </row>
    <row r="390" spans="6:14" x14ac:dyDescent="0.4">
      <c r="F390" s="52" t="s">
        <v>137</v>
      </c>
      <c r="N390" s="52" t="s">
        <v>137</v>
      </c>
    </row>
    <row r="391" spans="6:14" x14ac:dyDescent="0.4">
      <c r="F391" s="52" t="s">
        <v>137</v>
      </c>
      <c r="N391" s="52" t="s">
        <v>137</v>
      </c>
    </row>
    <row r="392" spans="6:14" x14ac:dyDescent="0.4">
      <c r="F392" s="52" t="s">
        <v>137</v>
      </c>
      <c r="N392" s="52" t="s">
        <v>137</v>
      </c>
    </row>
    <row r="393" spans="6:14" x14ac:dyDescent="0.4">
      <c r="F393" s="52" t="s">
        <v>137</v>
      </c>
      <c r="N393" s="52" t="s">
        <v>137</v>
      </c>
    </row>
    <row r="394" spans="6:14" x14ac:dyDescent="0.4">
      <c r="F394" s="52" t="s">
        <v>137</v>
      </c>
      <c r="N394" s="52" t="s">
        <v>137</v>
      </c>
    </row>
    <row r="395" spans="6:14" x14ac:dyDescent="0.4">
      <c r="F395" s="52" t="s">
        <v>137</v>
      </c>
      <c r="N395" s="52" t="s">
        <v>137</v>
      </c>
    </row>
    <row r="396" spans="6:14" x14ac:dyDescent="0.4">
      <c r="F396" s="52" t="s">
        <v>137</v>
      </c>
      <c r="N396" s="52" t="s">
        <v>137</v>
      </c>
    </row>
    <row r="397" spans="6:14" x14ac:dyDescent="0.4">
      <c r="F397" s="52" t="s">
        <v>137</v>
      </c>
      <c r="N397" s="52" t="s">
        <v>137</v>
      </c>
    </row>
    <row r="398" spans="6:14" x14ac:dyDescent="0.4">
      <c r="F398" s="52" t="s">
        <v>137</v>
      </c>
      <c r="N398" s="52" t="s">
        <v>137</v>
      </c>
    </row>
    <row r="399" spans="6:14" x14ac:dyDescent="0.4">
      <c r="F399" s="52" t="s">
        <v>137</v>
      </c>
      <c r="N399" s="52" t="s">
        <v>137</v>
      </c>
    </row>
    <row r="400" spans="6:14" x14ac:dyDescent="0.4">
      <c r="F400" s="52" t="s">
        <v>137</v>
      </c>
      <c r="N400" s="52" t="s">
        <v>137</v>
      </c>
    </row>
    <row r="401" spans="6:14" x14ac:dyDescent="0.4">
      <c r="F401" s="52" t="s">
        <v>137</v>
      </c>
      <c r="N401" s="52" t="s">
        <v>137</v>
      </c>
    </row>
    <row r="402" spans="6:14" x14ac:dyDescent="0.4">
      <c r="F402" s="52" t="s">
        <v>137</v>
      </c>
      <c r="N402" s="52" t="s">
        <v>137</v>
      </c>
    </row>
    <row r="403" spans="6:14" x14ac:dyDescent="0.4">
      <c r="F403" s="52" t="s">
        <v>137</v>
      </c>
      <c r="N403" s="52" t="s">
        <v>137</v>
      </c>
    </row>
    <row r="404" spans="6:14" x14ac:dyDescent="0.4">
      <c r="F404" s="52" t="s">
        <v>137</v>
      </c>
      <c r="N404" s="52" t="s">
        <v>137</v>
      </c>
    </row>
    <row r="405" spans="6:14" x14ac:dyDescent="0.4">
      <c r="F405" s="52" t="s">
        <v>137</v>
      </c>
      <c r="N405" s="52" t="s">
        <v>137</v>
      </c>
    </row>
    <row r="406" spans="6:14" x14ac:dyDescent="0.4">
      <c r="F406" s="52" t="s">
        <v>137</v>
      </c>
      <c r="N406" s="52" t="s">
        <v>137</v>
      </c>
    </row>
    <row r="407" spans="6:14" x14ac:dyDescent="0.4">
      <c r="F407" s="52" t="s">
        <v>137</v>
      </c>
      <c r="N407" s="52" t="s">
        <v>137</v>
      </c>
    </row>
    <row r="408" spans="6:14" x14ac:dyDescent="0.4">
      <c r="F408" s="52" t="s">
        <v>137</v>
      </c>
      <c r="N408" s="52" t="s">
        <v>137</v>
      </c>
    </row>
    <row r="409" spans="6:14" x14ac:dyDescent="0.4">
      <c r="F409" s="52" t="s">
        <v>137</v>
      </c>
      <c r="N409" s="52" t="s">
        <v>137</v>
      </c>
    </row>
    <row r="410" spans="6:14" x14ac:dyDescent="0.4">
      <c r="F410" s="52" t="s">
        <v>137</v>
      </c>
      <c r="N410" s="52" t="s">
        <v>137</v>
      </c>
    </row>
    <row r="411" spans="6:14" x14ac:dyDescent="0.4">
      <c r="F411" s="52" t="s">
        <v>137</v>
      </c>
      <c r="N411" s="52" t="s">
        <v>137</v>
      </c>
    </row>
    <row r="412" spans="6:14" x14ac:dyDescent="0.4">
      <c r="F412" s="52" t="s">
        <v>137</v>
      </c>
      <c r="N412" s="52" t="s">
        <v>137</v>
      </c>
    </row>
    <row r="413" spans="6:14" x14ac:dyDescent="0.4">
      <c r="F413" s="52" t="s">
        <v>137</v>
      </c>
      <c r="N413" s="52" t="s">
        <v>137</v>
      </c>
    </row>
    <row r="414" spans="6:14" x14ac:dyDescent="0.4">
      <c r="F414" s="52" t="s">
        <v>137</v>
      </c>
      <c r="N414" s="52" t="s">
        <v>137</v>
      </c>
    </row>
    <row r="415" spans="6:14" x14ac:dyDescent="0.4">
      <c r="F415" s="52" t="s">
        <v>137</v>
      </c>
      <c r="N415" s="52" t="s">
        <v>137</v>
      </c>
    </row>
    <row r="416" spans="6:14" x14ac:dyDescent="0.4">
      <c r="F416" s="52" t="s">
        <v>137</v>
      </c>
      <c r="N416" s="52" t="s">
        <v>137</v>
      </c>
    </row>
    <row r="417" spans="6:14" x14ac:dyDescent="0.4">
      <c r="F417" s="52" t="s">
        <v>137</v>
      </c>
      <c r="N417" s="52" t="s">
        <v>137</v>
      </c>
    </row>
    <row r="418" spans="6:14" x14ac:dyDescent="0.4">
      <c r="F418" s="52" t="s">
        <v>137</v>
      </c>
      <c r="N418" s="52" t="s">
        <v>137</v>
      </c>
    </row>
    <row r="419" spans="6:14" x14ac:dyDescent="0.4">
      <c r="F419" s="52" t="s">
        <v>137</v>
      </c>
      <c r="N419" s="52" t="s">
        <v>137</v>
      </c>
    </row>
    <row r="420" spans="6:14" x14ac:dyDescent="0.4">
      <c r="F420" s="52" t="s">
        <v>137</v>
      </c>
      <c r="N420" s="52" t="s">
        <v>137</v>
      </c>
    </row>
    <row r="421" spans="6:14" x14ac:dyDescent="0.4">
      <c r="F421" s="52" t="s">
        <v>137</v>
      </c>
      <c r="N421" s="52" t="s">
        <v>137</v>
      </c>
    </row>
    <row r="422" spans="6:14" x14ac:dyDescent="0.4">
      <c r="F422" s="52" t="s">
        <v>137</v>
      </c>
      <c r="N422" s="52" t="s">
        <v>137</v>
      </c>
    </row>
    <row r="423" spans="6:14" x14ac:dyDescent="0.4">
      <c r="F423" s="52" t="s">
        <v>137</v>
      </c>
      <c r="N423" s="52" t="s">
        <v>137</v>
      </c>
    </row>
    <row r="424" spans="6:14" x14ac:dyDescent="0.4">
      <c r="F424" s="52" t="s">
        <v>137</v>
      </c>
      <c r="N424" s="52" t="s">
        <v>137</v>
      </c>
    </row>
    <row r="425" spans="6:14" x14ac:dyDescent="0.4">
      <c r="F425" s="52" t="s">
        <v>137</v>
      </c>
      <c r="N425" s="52" t="s">
        <v>137</v>
      </c>
    </row>
    <row r="426" spans="6:14" x14ac:dyDescent="0.4">
      <c r="F426" s="52" t="s">
        <v>137</v>
      </c>
      <c r="N426" s="52" t="s">
        <v>137</v>
      </c>
    </row>
    <row r="427" spans="6:14" x14ac:dyDescent="0.4">
      <c r="F427" s="52" t="s">
        <v>137</v>
      </c>
      <c r="N427" s="52" t="s">
        <v>137</v>
      </c>
    </row>
    <row r="428" spans="6:14" x14ac:dyDescent="0.4">
      <c r="F428" s="52" t="s">
        <v>137</v>
      </c>
      <c r="N428" s="52" t="s">
        <v>137</v>
      </c>
    </row>
    <row r="429" spans="6:14" x14ac:dyDescent="0.4">
      <c r="F429" s="52" t="s">
        <v>137</v>
      </c>
      <c r="N429" s="52" t="s">
        <v>137</v>
      </c>
    </row>
    <row r="430" spans="6:14" x14ac:dyDescent="0.4">
      <c r="F430" s="52" t="s">
        <v>137</v>
      </c>
      <c r="N430" s="52" t="s">
        <v>137</v>
      </c>
    </row>
    <row r="431" spans="6:14" x14ac:dyDescent="0.4">
      <c r="F431" s="52" t="s">
        <v>137</v>
      </c>
      <c r="N431" s="52" t="s">
        <v>137</v>
      </c>
    </row>
    <row r="432" spans="6:14" x14ac:dyDescent="0.4">
      <c r="F432" s="52" t="s">
        <v>137</v>
      </c>
      <c r="N432" s="52" t="s">
        <v>137</v>
      </c>
    </row>
    <row r="433" spans="6:14" x14ac:dyDescent="0.4">
      <c r="F433" s="52" t="s">
        <v>137</v>
      </c>
      <c r="N433" s="52" t="s">
        <v>137</v>
      </c>
    </row>
    <row r="434" spans="6:14" x14ac:dyDescent="0.4">
      <c r="F434" s="52" t="s">
        <v>137</v>
      </c>
      <c r="N434" s="52" t="s">
        <v>137</v>
      </c>
    </row>
    <row r="435" spans="6:14" x14ac:dyDescent="0.4">
      <c r="F435" s="52" t="s">
        <v>137</v>
      </c>
      <c r="N435" s="52" t="s">
        <v>137</v>
      </c>
    </row>
    <row r="436" spans="6:14" x14ac:dyDescent="0.4">
      <c r="F436" s="52" t="s">
        <v>137</v>
      </c>
      <c r="N436" s="52" t="s">
        <v>137</v>
      </c>
    </row>
    <row r="437" spans="6:14" x14ac:dyDescent="0.4">
      <c r="F437" s="52" t="s">
        <v>137</v>
      </c>
      <c r="N437" s="52" t="s">
        <v>137</v>
      </c>
    </row>
    <row r="438" spans="6:14" x14ac:dyDescent="0.4">
      <c r="F438" s="52" t="s">
        <v>137</v>
      </c>
      <c r="N438" s="52" t="s">
        <v>137</v>
      </c>
    </row>
    <row r="439" spans="6:14" x14ac:dyDescent="0.4">
      <c r="F439" s="52" t="s">
        <v>137</v>
      </c>
      <c r="N439" s="52" t="s">
        <v>137</v>
      </c>
    </row>
    <row r="440" spans="6:14" x14ac:dyDescent="0.4">
      <c r="F440" s="52" t="s">
        <v>137</v>
      </c>
      <c r="N440" s="52" t="s">
        <v>137</v>
      </c>
    </row>
    <row r="441" spans="6:14" x14ac:dyDescent="0.4">
      <c r="F441" s="52" t="s">
        <v>137</v>
      </c>
      <c r="N441" s="52" t="s">
        <v>137</v>
      </c>
    </row>
    <row r="442" spans="6:14" x14ac:dyDescent="0.4">
      <c r="F442" s="52" t="s">
        <v>137</v>
      </c>
      <c r="N442" s="52" t="s">
        <v>137</v>
      </c>
    </row>
    <row r="443" spans="6:14" x14ac:dyDescent="0.4">
      <c r="F443" s="52" t="s">
        <v>137</v>
      </c>
      <c r="N443" s="52" t="s">
        <v>137</v>
      </c>
    </row>
    <row r="444" spans="6:14" x14ac:dyDescent="0.4">
      <c r="F444" s="52" t="s">
        <v>137</v>
      </c>
      <c r="N444" s="52" t="s">
        <v>137</v>
      </c>
    </row>
    <row r="445" spans="6:14" x14ac:dyDescent="0.4">
      <c r="F445" s="52" t="s">
        <v>137</v>
      </c>
      <c r="N445" s="52" t="s">
        <v>137</v>
      </c>
    </row>
    <row r="446" spans="6:14" x14ac:dyDescent="0.4">
      <c r="F446" s="52" t="s">
        <v>137</v>
      </c>
      <c r="N446" s="52" t="s">
        <v>137</v>
      </c>
    </row>
    <row r="447" spans="6:14" x14ac:dyDescent="0.4">
      <c r="F447" s="52" t="s">
        <v>137</v>
      </c>
      <c r="N447" s="52" t="s">
        <v>137</v>
      </c>
    </row>
    <row r="448" spans="6:14" x14ac:dyDescent="0.4">
      <c r="F448" s="52" t="s">
        <v>137</v>
      </c>
      <c r="N448" s="52" t="s">
        <v>137</v>
      </c>
    </row>
    <row r="449" spans="6:14" x14ac:dyDescent="0.4">
      <c r="F449" s="52" t="s">
        <v>137</v>
      </c>
      <c r="N449" s="52" t="s">
        <v>137</v>
      </c>
    </row>
    <row r="450" spans="6:14" x14ac:dyDescent="0.4">
      <c r="F450" s="52" t="s">
        <v>137</v>
      </c>
      <c r="N450" s="52" t="s">
        <v>137</v>
      </c>
    </row>
    <row r="451" spans="6:14" x14ac:dyDescent="0.4">
      <c r="F451" s="52" t="s">
        <v>137</v>
      </c>
      <c r="N451" s="52" t="s">
        <v>137</v>
      </c>
    </row>
    <row r="452" spans="6:14" x14ac:dyDescent="0.4">
      <c r="F452" s="52" t="s">
        <v>137</v>
      </c>
      <c r="N452" s="52" t="s">
        <v>137</v>
      </c>
    </row>
    <row r="453" spans="6:14" x14ac:dyDescent="0.4">
      <c r="F453" s="52" t="s">
        <v>137</v>
      </c>
      <c r="N453" s="52" t="s">
        <v>137</v>
      </c>
    </row>
    <row r="454" spans="6:14" x14ac:dyDescent="0.4">
      <c r="F454" s="52" t="s">
        <v>137</v>
      </c>
      <c r="N454" s="52" t="s">
        <v>137</v>
      </c>
    </row>
    <row r="455" spans="6:14" x14ac:dyDescent="0.4">
      <c r="F455" s="52" t="s">
        <v>137</v>
      </c>
      <c r="N455" s="52" t="s">
        <v>137</v>
      </c>
    </row>
    <row r="456" spans="6:14" x14ac:dyDescent="0.4">
      <c r="F456" s="52" t="s">
        <v>137</v>
      </c>
      <c r="N456" s="52" t="s">
        <v>137</v>
      </c>
    </row>
    <row r="457" spans="6:14" x14ac:dyDescent="0.4">
      <c r="F457" s="52" t="s">
        <v>137</v>
      </c>
      <c r="N457" s="52" t="s">
        <v>137</v>
      </c>
    </row>
    <row r="458" spans="6:14" x14ac:dyDescent="0.4">
      <c r="F458" s="52" t="s">
        <v>137</v>
      </c>
      <c r="N458" s="52" t="s">
        <v>137</v>
      </c>
    </row>
    <row r="459" spans="6:14" x14ac:dyDescent="0.4">
      <c r="F459" s="52" t="s">
        <v>137</v>
      </c>
      <c r="N459" s="52" t="s">
        <v>137</v>
      </c>
    </row>
    <row r="460" spans="6:14" x14ac:dyDescent="0.4">
      <c r="F460" s="52" t="s">
        <v>137</v>
      </c>
      <c r="N460" s="52" t="s">
        <v>137</v>
      </c>
    </row>
    <row r="461" spans="6:14" x14ac:dyDescent="0.4">
      <c r="F461" s="52" t="s">
        <v>137</v>
      </c>
      <c r="N461" s="52" t="s">
        <v>137</v>
      </c>
    </row>
    <row r="462" spans="6:14" x14ac:dyDescent="0.4">
      <c r="F462" s="52" t="s">
        <v>137</v>
      </c>
      <c r="N462" s="52" t="s">
        <v>137</v>
      </c>
    </row>
    <row r="463" spans="6:14" x14ac:dyDescent="0.4">
      <c r="F463" s="52" t="s">
        <v>137</v>
      </c>
      <c r="N463" s="52" t="s">
        <v>137</v>
      </c>
    </row>
    <row r="464" spans="6:14" x14ac:dyDescent="0.4">
      <c r="F464" s="52" t="s">
        <v>137</v>
      </c>
      <c r="N464" s="52" t="s">
        <v>137</v>
      </c>
    </row>
    <row r="465" spans="6:14" x14ac:dyDescent="0.4">
      <c r="F465" s="52" t="s">
        <v>137</v>
      </c>
      <c r="N465" s="52" t="s">
        <v>137</v>
      </c>
    </row>
    <row r="466" spans="6:14" x14ac:dyDescent="0.4">
      <c r="F466" s="52" t="s">
        <v>137</v>
      </c>
      <c r="N466" s="52" t="s">
        <v>137</v>
      </c>
    </row>
    <row r="467" spans="6:14" x14ac:dyDescent="0.4">
      <c r="F467" s="52" t="s">
        <v>137</v>
      </c>
      <c r="N467" s="52" t="s">
        <v>137</v>
      </c>
    </row>
    <row r="468" spans="6:14" x14ac:dyDescent="0.4">
      <c r="F468" s="52" t="s">
        <v>137</v>
      </c>
      <c r="N468" s="52" t="s">
        <v>137</v>
      </c>
    </row>
    <row r="469" spans="6:14" x14ac:dyDescent="0.4">
      <c r="F469" s="52" t="s">
        <v>137</v>
      </c>
      <c r="N469" s="52" t="s">
        <v>137</v>
      </c>
    </row>
    <row r="470" spans="6:14" x14ac:dyDescent="0.4">
      <c r="F470" s="52" t="s">
        <v>137</v>
      </c>
      <c r="N470" s="52" t="s">
        <v>137</v>
      </c>
    </row>
    <row r="471" spans="6:14" x14ac:dyDescent="0.4">
      <c r="F471" s="52" t="s">
        <v>137</v>
      </c>
      <c r="N471" s="52" t="s">
        <v>137</v>
      </c>
    </row>
    <row r="472" spans="6:14" x14ac:dyDescent="0.4">
      <c r="F472" s="52" t="s">
        <v>137</v>
      </c>
      <c r="N472" s="52" t="s">
        <v>137</v>
      </c>
    </row>
    <row r="473" spans="6:14" x14ac:dyDescent="0.4">
      <c r="F473" s="52" t="s">
        <v>137</v>
      </c>
      <c r="N473" s="52" t="s">
        <v>137</v>
      </c>
    </row>
    <row r="474" spans="6:14" x14ac:dyDescent="0.4">
      <c r="F474" s="52" t="s">
        <v>137</v>
      </c>
      <c r="N474" s="52" t="s">
        <v>137</v>
      </c>
    </row>
    <row r="475" spans="6:14" x14ac:dyDescent="0.4">
      <c r="F475" s="52" t="s">
        <v>137</v>
      </c>
      <c r="N475" s="52" t="s">
        <v>137</v>
      </c>
    </row>
    <row r="476" spans="6:14" x14ac:dyDescent="0.4">
      <c r="F476" s="52" t="s">
        <v>137</v>
      </c>
      <c r="N476" s="52" t="s">
        <v>137</v>
      </c>
    </row>
    <row r="477" spans="6:14" x14ac:dyDescent="0.4">
      <c r="F477" s="52" t="s">
        <v>137</v>
      </c>
      <c r="N477" s="52" t="s">
        <v>137</v>
      </c>
    </row>
    <row r="478" spans="6:14" x14ac:dyDescent="0.4">
      <c r="F478" s="52" t="s">
        <v>137</v>
      </c>
      <c r="N478" s="52" t="s">
        <v>137</v>
      </c>
    </row>
    <row r="479" spans="6:14" x14ac:dyDescent="0.4">
      <c r="F479" s="52" t="s">
        <v>137</v>
      </c>
      <c r="N479" s="52" t="s">
        <v>137</v>
      </c>
    </row>
    <row r="480" spans="6:14" x14ac:dyDescent="0.4">
      <c r="F480" s="52" t="s">
        <v>137</v>
      </c>
      <c r="N480" s="52" t="s">
        <v>137</v>
      </c>
    </row>
    <row r="481" spans="6:14" x14ac:dyDescent="0.4">
      <c r="F481" s="52" t="s">
        <v>137</v>
      </c>
      <c r="N481" s="52" t="s">
        <v>137</v>
      </c>
    </row>
    <row r="482" spans="6:14" x14ac:dyDescent="0.4">
      <c r="F482" s="52" t="s">
        <v>137</v>
      </c>
      <c r="N482" s="52" t="s">
        <v>137</v>
      </c>
    </row>
    <row r="483" spans="6:14" x14ac:dyDescent="0.4">
      <c r="F483" s="52" t="s">
        <v>137</v>
      </c>
    </row>
    <row r="484" spans="6:14" x14ac:dyDescent="0.4">
      <c r="F484" s="52" t="s">
        <v>137</v>
      </c>
    </row>
    <row r="485" spans="6:14" x14ac:dyDescent="0.4">
      <c r="F485" s="52" t="s">
        <v>137</v>
      </c>
    </row>
    <row r="486" spans="6:14" x14ac:dyDescent="0.4">
      <c r="F486" s="52" t="s">
        <v>137</v>
      </c>
    </row>
    <row r="487" spans="6:14" x14ac:dyDescent="0.4">
      <c r="F487" s="52" t="s">
        <v>137</v>
      </c>
    </row>
    <row r="488" spans="6:14" x14ac:dyDescent="0.4">
      <c r="F488" s="52" t="s">
        <v>137</v>
      </c>
    </row>
  </sheetData>
  <sheetProtection algorithmName="SHA-512" hashValue="245Ovd246QogA3sG5Gm2T7QQ9o54T+bDCfVDmCSSmYpdGyU7ZHEjV12lfdmLq13Y3O3/8Rc8RETAANKEf9yBIA==" saltValue="FhRkkYEd1cPsIzBYUSJJRQ==" spinCount="100000" sheet="1" objects="1" scenarios="1"/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4"/>
  <sheetViews>
    <sheetView view="pageBreakPreview" zoomScaleNormal="100" zoomScaleSheetLayoutView="100" workbookViewId="0">
      <selection activeCell="B19" sqref="B19"/>
    </sheetView>
  </sheetViews>
  <sheetFormatPr defaultColWidth="9" defaultRowHeight="21.5" x14ac:dyDescent="0.4"/>
  <cols>
    <col min="1" max="1" width="3.6328125" style="12" customWidth="1"/>
    <col min="2" max="2" width="12.6328125" style="12" customWidth="1"/>
    <col min="3" max="3" width="2.6328125" style="12" customWidth="1"/>
    <col min="4" max="4" width="12.6328125" style="12" customWidth="1"/>
    <col min="5" max="5" width="2.6328125" style="12" customWidth="1"/>
    <col min="6" max="6" width="12.6328125" style="12" customWidth="1"/>
    <col min="7" max="7" width="2.6328125" style="12" customWidth="1"/>
    <col min="8" max="8" width="12.6328125" style="12" customWidth="1"/>
    <col min="9" max="9" width="2.6328125" style="12" customWidth="1"/>
    <col min="10" max="10" width="12.6328125" style="12" customWidth="1"/>
    <col min="11" max="11" width="3.6328125" style="12" customWidth="1"/>
    <col min="12" max="12" width="0.90625" style="12" customWidth="1"/>
    <col min="13" max="13" width="4.26953125" style="12" customWidth="1"/>
    <col min="14" max="14" width="11.1796875" style="12" customWidth="1"/>
    <col min="15" max="16384" width="9" style="12"/>
  </cols>
  <sheetData>
    <row r="1" spans="1:14" ht="17.5" customHeight="1" thickBot="1" x14ac:dyDescent="0.45">
      <c r="B1" s="12" t="str">
        <f>個資!F1&amp;"學年"</f>
        <v>109-1學年</v>
      </c>
      <c r="C1" s="13"/>
      <c r="D1" s="108" t="str">
        <f>個資!C6&amp;"班  "&amp;個資!F4 &amp;個資!A4</f>
        <v>101班  迪士尼導師</v>
      </c>
      <c r="E1" s="13"/>
      <c r="F1" s="13"/>
      <c r="G1" s="13"/>
      <c r="H1" s="13"/>
      <c r="I1" s="13"/>
      <c r="J1" s="118">
        <f ca="1">TODAY()</f>
        <v>44006</v>
      </c>
    </row>
    <row r="2" spans="1:14" ht="17.5" customHeight="1" x14ac:dyDescent="0.4">
      <c r="A2" s="253" t="s">
        <v>570</v>
      </c>
      <c r="B2" s="18">
        <v>1</v>
      </c>
      <c r="D2" s="18">
        <v>2</v>
      </c>
      <c r="F2" s="18">
        <v>3</v>
      </c>
      <c r="H2" s="18"/>
      <c r="J2" s="18"/>
      <c r="K2" s="253" t="s">
        <v>570</v>
      </c>
      <c r="M2" s="134" t="s">
        <v>0</v>
      </c>
      <c r="N2" s="134" t="s">
        <v>139</v>
      </c>
    </row>
    <row r="3" spans="1:14" ht="17.5" customHeight="1" x14ac:dyDescent="0.4">
      <c r="A3" s="253"/>
      <c r="B3" s="14" t="str">
        <f>IFERROR(INDEX(座位輸入!$F:$F,MATCH(B2,座位輸入!$E:$E,0)),"")</f>
        <v>唐老鴨(男)</v>
      </c>
      <c r="D3" s="14" t="str">
        <f>IFERROR(INDEX(座位輸入!$F:$F,MATCH(D2,座位輸入!$E:$E,0)),"")</f>
        <v>跳跳虎(男)</v>
      </c>
      <c r="F3" s="14" t="str">
        <f>IFERROR(INDEX(座位輸入!$F:$F,MATCH(F2,座位輸入!$E:$E,0)),"")</f>
        <v>小熊維尼(男)</v>
      </c>
      <c r="H3" s="14" t="str">
        <f>IFERROR(INDEX(座位輸入!$F:$F,MATCH(H2,座位輸入!$E:$E,0)),"")</f>
        <v/>
      </c>
      <c r="J3" s="14" t="str">
        <f>IFERROR(INDEX(座位輸入!$F:$F,MATCH(J2,座位輸入!$E:$E,0)),"")</f>
        <v/>
      </c>
      <c r="K3" s="253"/>
      <c r="L3" s="218"/>
      <c r="M3" s="134">
        <v>1</v>
      </c>
      <c r="N3" s="134" t="str">
        <f>IFERROR(INDEX(個資!$E:$E,MATCH(M3,個資!$A:$A,0)),"")</f>
        <v>唐老鴨(男)</v>
      </c>
    </row>
    <row r="4" spans="1:14" ht="17.5" customHeight="1" x14ac:dyDescent="0.4">
      <c r="A4" s="253"/>
      <c r="B4" s="14" t="str">
        <f>IFERROR(INDEX(座位輸入!$G:$G,MATCH(B2,座位輸入!$E:$E,0)),"")</f>
        <v>衛生</v>
      </c>
      <c r="D4" s="14">
        <f>IFERROR(INDEX(座位輸入!$G:$G,MATCH(D2,座位輸入!$E:$E,0)),"")</f>
        <v>0</v>
      </c>
      <c r="F4" s="14" t="str">
        <f>IFERROR(INDEX(座位輸入!$G:$G,MATCH(F2,座位輸入!$E:$E,0)),"")</f>
        <v>風紀</v>
      </c>
      <c r="H4" s="14" t="str">
        <f>IFERROR(INDEX(座位輸入!$G:$G,MATCH(H2,座位輸入!$E:$E,0)),"")</f>
        <v/>
      </c>
      <c r="J4" s="14" t="str">
        <f>IFERROR(INDEX(座位輸入!$G:$G,MATCH(J2,座位輸入!$E:$E,0)),"")</f>
        <v/>
      </c>
      <c r="K4" s="253"/>
      <c r="L4" s="218"/>
      <c r="M4" s="134">
        <v>2</v>
      </c>
      <c r="N4" s="134" t="str">
        <f>IFERROR(INDEX(個資!$E:$E,MATCH(M4,個資!$A:$A,0)),"")</f>
        <v>跳跳虎(男)</v>
      </c>
    </row>
    <row r="5" spans="1:14" ht="17.5" customHeight="1" x14ac:dyDescent="0.4">
      <c r="A5" s="253"/>
      <c r="B5" s="14" t="str">
        <f>IFERROR(INDEX(座位輸入!$H:$H,MATCH(B2,座位輸入!$E:$E,0)),"")</f>
        <v>.</v>
      </c>
      <c r="D5" s="14" t="str">
        <f>IFERROR(INDEX(座位輸入!$H:$H,MATCH(D2,座位輸入!$E:$E,0)),"")</f>
        <v>.</v>
      </c>
      <c r="F5" s="14" t="str">
        <f>IFERROR(INDEX(座位輸入!$H:$H,MATCH(F2,座位輸入!$E:$E,0)),"")</f>
        <v>.</v>
      </c>
      <c r="H5" s="14" t="str">
        <f>IFERROR(INDEX(座位輸入!$H:$H,MATCH(H2,座位輸入!$E:$E,0)),"")</f>
        <v/>
      </c>
      <c r="J5" s="14" t="str">
        <f>IFERROR(INDEX(座位輸入!$H:$H,MATCH(J2,座位輸入!$E:$E,0)),"")</f>
        <v/>
      </c>
      <c r="K5" s="253"/>
      <c r="L5" s="218"/>
      <c r="M5" s="134">
        <v>3</v>
      </c>
      <c r="N5" s="134" t="str">
        <f>IFERROR(INDEX(個資!$E:$E,MATCH(M5,個資!$A:$A,0)),"")</f>
        <v>小熊維尼(男)</v>
      </c>
    </row>
    <row r="6" spans="1:14" ht="17.5" customHeight="1" x14ac:dyDescent="0.4">
      <c r="A6" s="216"/>
      <c r="B6" s="49">
        <f>IFERROR(INDEX(座位輸入!$I:$I,MATCH(B2,座位輸入!$E:$E,0)),"")</f>
        <v>0</v>
      </c>
      <c r="C6" s="48"/>
      <c r="D6" s="49" t="str">
        <f>IFERROR(INDEX(座位輸入!$I:$I,MATCH(D2,座位輸入!$E:$E,0)),"")</f>
        <v>羽球社</v>
      </c>
      <c r="E6" s="48"/>
      <c r="F6" s="49">
        <f>IFERROR(INDEX(座位輸入!$I:$I,MATCH(F2,座位輸入!$E:$E,0)),"")</f>
        <v>0</v>
      </c>
      <c r="G6" s="48"/>
      <c r="H6" s="49" t="str">
        <f>IFERROR(INDEX(座位輸入!$I:$I,MATCH(H2,座位輸入!$E:$E,0)),"")</f>
        <v/>
      </c>
      <c r="I6" s="48"/>
      <c r="J6" s="49" t="str">
        <f>IFERROR(INDEX(座位輸入!$I:$I,MATCH(J2,座位輸入!$E:$E,0)),"")</f>
        <v/>
      </c>
      <c r="K6" s="216"/>
      <c r="L6" s="218"/>
      <c r="M6" s="134">
        <v>4</v>
      </c>
      <c r="N6" s="134" t="str">
        <f>IFERROR(INDEX(個資!$E:$E,MATCH(M6,個資!$A:$A,0)),"")</f>
        <v>米老鼠 (男)</v>
      </c>
    </row>
    <row r="7" spans="1:14" ht="17.5" customHeight="1" thickBot="1" x14ac:dyDescent="0.45">
      <c r="C7" s="13"/>
      <c r="D7" s="13"/>
      <c r="E7" s="13"/>
      <c r="F7" s="13"/>
      <c r="G7" s="13"/>
      <c r="H7" s="13"/>
      <c r="I7" s="13"/>
      <c r="J7" s="13"/>
      <c r="L7" s="218"/>
      <c r="M7" s="134">
        <v>5</v>
      </c>
      <c r="N7" s="134" t="str">
        <f>IFERROR(INDEX(個資!$E:$E,MATCH(M7,個資!$A:$A,0)),"")</f>
        <v>小豬(男)</v>
      </c>
    </row>
    <row r="8" spans="1:14" ht="17.5" customHeight="1" x14ac:dyDescent="0.4">
      <c r="A8" s="253" t="s">
        <v>49</v>
      </c>
      <c r="B8" s="18"/>
      <c r="D8" s="18">
        <v>3</v>
      </c>
      <c r="F8" s="18"/>
      <c r="H8" s="18"/>
      <c r="J8" s="18"/>
      <c r="K8" s="253" t="s">
        <v>48</v>
      </c>
      <c r="M8" s="134">
        <v>6</v>
      </c>
      <c r="N8" s="134" t="str">
        <f>IFERROR(INDEX(個資!$E:$E,MATCH(M8,個資!$A:$A,0)),"")</f>
        <v>白雪公主(男)</v>
      </c>
    </row>
    <row r="9" spans="1:14" ht="17.5" customHeight="1" x14ac:dyDescent="0.4">
      <c r="A9" s="253"/>
      <c r="B9" s="14" t="str">
        <f>IFERROR(INDEX(座位輸入!$F:$F,MATCH(B8,座位輸入!$E:$E,0)),"")</f>
        <v/>
      </c>
      <c r="D9" s="14" t="str">
        <f>IFERROR(INDEX(座位輸入!$F:$F,MATCH(D8,座位輸入!$E:$E,0)),"")</f>
        <v>小熊維尼(男)</v>
      </c>
      <c r="F9" s="14" t="str">
        <f>IFERROR(INDEX(座位輸入!$F:$F,MATCH(F8,座位輸入!$E:$E,0)),"")</f>
        <v/>
      </c>
      <c r="H9" s="14" t="str">
        <f>IFERROR(INDEX(座位輸入!$F:$F,MATCH(H8,座位輸入!$E:$E,0)),"")</f>
        <v/>
      </c>
      <c r="J9" s="14" t="str">
        <f>IFERROR(INDEX(座位輸入!$F:$F,MATCH(J8,座位輸入!$E:$E,0)),"")</f>
        <v/>
      </c>
      <c r="K9" s="253"/>
      <c r="L9" s="218"/>
      <c r="M9" s="134">
        <v>7</v>
      </c>
      <c r="N9" s="134" t="str">
        <f>IFERROR(INDEX(個資!$E:$E,MATCH(M9,個資!$A:$A,0)),"")</f>
        <v>灰姑娘(男)</v>
      </c>
    </row>
    <row r="10" spans="1:14" ht="17.5" customHeight="1" x14ac:dyDescent="0.4">
      <c r="A10" s="253"/>
      <c r="B10" s="14" t="str">
        <f>IFERROR(INDEX(座位輸入!$G:$G,MATCH(B8,座位輸入!$E:$E,0)),"")</f>
        <v/>
      </c>
      <c r="D10" s="14" t="str">
        <f>IFERROR(INDEX(座位輸入!$G:$G,MATCH(D8,座位輸入!$E:$E,0)),"")</f>
        <v>風紀</v>
      </c>
      <c r="F10" s="14" t="str">
        <f>IFERROR(INDEX(座位輸入!$G:$G,MATCH(F8,座位輸入!$E:$E,0)),"")</f>
        <v/>
      </c>
      <c r="H10" s="14" t="str">
        <f>IFERROR(INDEX(座位輸入!$G:$G,MATCH(H8,座位輸入!$E:$E,0)),"")</f>
        <v/>
      </c>
      <c r="J10" s="14" t="str">
        <f>IFERROR(INDEX(座位輸入!$G:$G,MATCH(J8,座位輸入!$E:$E,0)),"")</f>
        <v/>
      </c>
      <c r="K10" s="253"/>
      <c r="L10" s="218"/>
      <c r="M10" s="134">
        <v>8</v>
      </c>
      <c r="N10" s="134" t="str">
        <f>IFERROR(INDEX(個資!$E:$E,MATCH(M10,個資!$A:$A,0)),"")</f>
        <v>皮諾丘(男)</v>
      </c>
    </row>
    <row r="11" spans="1:14" ht="17.5" customHeight="1" x14ac:dyDescent="0.4">
      <c r="A11" s="253"/>
      <c r="B11" s="14" t="str">
        <f>IFERROR(INDEX(座位輸入!$H:$H,MATCH(B8,座位輸入!$E:$E,0)),"")</f>
        <v/>
      </c>
      <c r="D11" s="14" t="str">
        <f>IFERROR(INDEX(座位輸入!$H:$H,MATCH(D8,座位輸入!$E:$E,0)),"")</f>
        <v>.</v>
      </c>
      <c r="F11" s="14" t="str">
        <f>IFERROR(INDEX(座位輸入!$H:$H,MATCH(F8,座位輸入!$E:$E,0)),"")</f>
        <v/>
      </c>
      <c r="H11" s="14" t="str">
        <f>IFERROR(INDEX(座位輸入!$H:$H,MATCH(H8,座位輸入!$E:$E,0)),"")</f>
        <v/>
      </c>
      <c r="J11" s="14" t="str">
        <f>IFERROR(INDEX(座位輸入!$H:$H,MATCH(J8,座位輸入!$E:$E,0)),"")</f>
        <v/>
      </c>
      <c r="K11" s="253"/>
      <c r="L11" s="218"/>
      <c r="M11" s="134">
        <v>9</v>
      </c>
      <c r="N11" s="134" t="str">
        <f>IFERROR(INDEX(個資!$E:$E,MATCH(M11,個資!$A:$A,0)),"")</f>
        <v>小鹿斑比(男)</v>
      </c>
    </row>
    <row r="12" spans="1:14" ht="17.5" customHeight="1" x14ac:dyDescent="0.4">
      <c r="A12" s="216"/>
      <c r="B12" s="49" t="str">
        <f>IFERROR(INDEX(座位輸入!$I:$I,MATCH(B8,座位輸入!$E:$E,0)),"")</f>
        <v/>
      </c>
      <c r="C12" s="48"/>
      <c r="D12" s="49">
        <f>IFERROR(INDEX(座位輸入!$I:$I,MATCH(D8,座位輸入!$E:$E,0)),"")</f>
        <v>0</v>
      </c>
      <c r="E12" s="48"/>
      <c r="F12" s="49" t="str">
        <f>IFERROR(INDEX(座位輸入!$I:$I,MATCH(F8,座位輸入!$E:$E,0)),"")</f>
        <v/>
      </c>
      <c r="G12" s="48"/>
      <c r="H12" s="49" t="str">
        <f>IFERROR(INDEX(座位輸入!$I:$I,MATCH(H8,座位輸入!$E:$E,0)),"")</f>
        <v/>
      </c>
      <c r="I12" s="48"/>
      <c r="J12" s="49" t="str">
        <f>IFERROR(INDEX(座位輸入!$I:$I,MATCH(J8,座位輸入!$E:$E,0)),"")</f>
        <v/>
      </c>
      <c r="K12" s="216"/>
      <c r="L12" s="218"/>
      <c r="M12" s="134">
        <v>10</v>
      </c>
      <c r="N12" s="134" t="str">
        <f>IFERROR(INDEX(個資!$E:$E,MATCH(M12,個資!$A:$A,0)),"")</f>
        <v>邦妮兔(男)</v>
      </c>
    </row>
    <row r="13" spans="1:14" ht="17.5" customHeight="1" thickBot="1" x14ac:dyDescent="0.45">
      <c r="L13" s="218"/>
      <c r="M13" s="134">
        <v>11</v>
      </c>
      <c r="N13" s="134" t="str">
        <f>IFERROR(INDEX(個資!$E:$E,MATCH(M13,個資!$A:$A,0)),"")</f>
        <v>史瑞克(男)</v>
      </c>
    </row>
    <row r="14" spans="1:14" ht="17.5" customHeight="1" x14ac:dyDescent="0.4">
      <c r="A14" s="253" t="s">
        <v>47</v>
      </c>
      <c r="B14" s="18"/>
      <c r="D14" s="18"/>
      <c r="F14" s="18"/>
      <c r="H14" s="18"/>
      <c r="J14" s="18"/>
      <c r="K14" s="253" t="s">
        <v>47</v>
      </c>
      <c r="M14" s="134">
        <v>12</v>
      </c>
      <c r="N14" s="134" t="str">
        <f>IFERROR(INDEX(個資!$E:$E,MATCH(M14,個資!$A:$A,0)),"")</f>
        <v>巴斯光年(男)</v>
      </c>
    </row>
    <row r="15" spans="1:14" ht="17.5" customHeight="1" x14ac:dyDescent="0.4">
      <c r="A15" s="253"/>
      <c r="B15" s="14" t="str">
        <f>IFERROR(INDEX(座位輸入!$F:$F,MATCH(B14,座位輸入!$E:$E,0)),"")</f>
        <v/>
      </c>
      <c r="D15" s="14" t="str">
        <f>IFERROR(INDEX(座位輸入!$F:$F,MATCH(D14,座位輸入!$E:$E,0)),"")</f>
        <v/>
      </c>
      <c r="F15" s="14" t="str">
        <f>IFERROR(INDEX(座位輸入!$F:$F,MATCH(F14,座位輸入!$E:$E,0)),"")</f>
        <v/>
      </c>
      <c r="H15" s="14" t="str">
        <f>IFERROR(INDEX(座位輸入!$F:$F,MATCH(H14,座位輸入!$E:$E,0)),"")</f>
        <v/>
      </c>
      <c r="J15" s="14" t="str">
        <f>IFERROR(INDEX(座位輸入!$F:$F,MATCH(J14,座位輸入!$E:$E,0)),"")</f>
        <v/>
      </c>
      <c r="K15" s="253"/>
      <c r="L15" s="218"/>
      <c r="M15" s="134">
        <v>13</v>
      </c>
      <c r="N15" s="134" t="str">
        <f>IFERROR(INDEX(個資!$E:$E,MATCH(M15,個資!$A:$A,0)),"")</f>
        <v>史迪奇(男)</v>
      </c>
    </row>
    <row r="16" spans="1:14" ht="17.5" customHeight="1" x14ac:dyDescent="0.4">
      <c r="A16" s="253"/>
      <c r="B16" s="14" t="str">
        <f>IFERROR(INDEX(座位輸入!$G:$G,MATCH(B14,座位輸入!$E:$E,0)),"")</f>
        <v/>
      </c>
      <c r="D16" s="14" t="str">
        <f>IFERROR(INDEX(座位輸入!$G:$G,MATCH(D14,座位輸入!$E:$E,0)),"")</f>
        <v/>
      </c>
      <c r="F16" s="14" t="str">
        <f>IFERROR(INDEX(座位輸入!$G:$G,MATCH(F14,座位輸入!$E:$E,0)),"")</f>
        <v/>
      </c>
      <c r="H16" s="14" t="str">
        <f>IFERROR(INDEX(座位輸入!$G:$G,MATCH(H14,座位輸入!$E:$E,0)),"")</f>
        <v/>
      </c>
      <c r="J16" s="14" t="str">
        <f>IFERROR(INDEX(座位輸入!$G:$G,MATCH(J14,座位輸入!$E:$E,0)),"")</f>
        <v/>
      </c>
      <c r="K16" s="253"/>
      <c r="L16" s="218"/>
      <c r="M16" s="134">
        <v>14</v>
      </c>
      <c r="N16" s="134" t="str">
        <f>IFERROR(INDEX(個資!$E:$E,MATCH(M16,個資!$A:$A,0)),"")</f>
        <v>大眼仔(男)</v>
      </c>
    </row>
    <row r="17" spans="1:14" ht="17.5" customHeight="1" x14ac:dyDescent="0.4">
      <c r="A17" s="253"/>
      <c r="B17" s="14" t="str">
        <f>IFERROR(INDEX(座位輸入!$H:$H,MATCH(B14,座位輸入!$E:$E,0)),"")</f>
        <v/>
      </c>
      <c r="D17" s="14" t="str">
        <f>IFERROR(INDEX(座位輸入!$H:$H,MATCH(D14,座位輸入!$E:$E,0)),"")</f>
        <v/>
      </c>
      <c r="F17" s="14" t="str">
        <f>IFERROR(INDEX(座位輸入!$H:$H,MATCH(F14,座位輸入!$E:$E,0)),"")</f>
        <v/>
      </c>
      <c r="H17" s="14" t="str">
        <f>IFERROR(INDEX(座位輸入!$H:$H,MATCH(H14,座位輸入!$E:$E,0)),"")</f>
        <v/>
      </c>
      <c r="J17" s="14" t="str">
        <f>IFERROR(INDEX(座位輸入!$H:$H,MATCH(J14,座位輸入!$E:$E,0)),"")</f>
        <v/>
      </c>
      <c r="K17" s="253"/>
      <c r="L17" s="218"/>
      <c r="M17" s="134">
        <v>15</v>
      </c>
      <c r="N17" s="134" t="str">
        <f>IFERROR(INDEX(個資!$E:$E,MATCH(M17,個資!$A:$A,0)),"")</f>
        <v>毛怪(女)</v>
      </c>
    </row>
    <row r="18" spans="1:14" ht="17.5" customHeight="1" x14ac:dyDescent="0.4">
      <c r="A18" s="216"/>
      <c r="B18" s="49" t="str">
        <f>IFERROR(INDEX(座位輸入!$I:$I,MATCH(B14,座位輸入!$E:$E,0)),"")</f>
        <v/>
      </c>
      <c r="C18" s="48"/>
      <c r="D18" s="49" t="str">
        <f>IFERROR(INDEX(座位輸入!$I:$I,MATCH(D14,座位輸入!$E:$E,0)),"")</f>
        <v/>
      </c>
      <c r="E18" s="48"/>
      <c r="F18" s="49" t="str">
        <f>IFERROR(INDEX(座位輸入!$I:$I,MATCH(F14,座位輸入!$E:$E,0)),"")</f>
        <v/>
      </c>
      <c r="G18" s="48"/>
      <c r="H18" s="49" t="str">
        <f>IFERROR(INDEX(座位輸入!$I:$I,MATCH(H14,座位輸入!$E:$E,0)),"")</f>
        <v/>
      </c>
      <c r="I18" s="48"/>
      <c r="J18" s="49" t="str">
        <f>IFERROR(INDEX(座位輸入!$I:$I,MATCH(J14,座位輸入!$E:$E,0)),"")</f>
        <v/>
      </c>
      <c r="K18" s="216"/>
      <c r="L18" s="218"/>
      <c r="M18" s="134">
        <v>16</v>
      </c>
      <c r="N18" s="134" t="str">
        <f>IFERROR(INDEX(個資!$E:$E,MATCH(M18,個資!$A:$A,0)),"")</f>
        <v>尼莫(女)</v>
      </c>
    </row>
    <row r="19" spans="1:14" ht="17.5" customHeight="1" thickBot="1" x14ac:dyDescent="0.45">
      <c r="L19" s="218"/>
      <c r="M19" s="134">
        <v>17</v>
      </c>
      <c r="N19" s="134" t="str">
        <f>IFERROR(INDEX(個資!$E:$E,MATCH(M19,個資!$A:$A,0)),"")</f>
        <v>愛麗兒(女)</v>
      </c>
    </row>
    <row r="20" spans="1:14" ht="17.5" customHeight="1" x14ac:dyDescent="0.4">
      <c r="A20" s="253" t="s">
        <v>46</v>
      </c>
      <c r="B20" s="18"/>
      <c r="D20" s="18"/>
      <c r="F20" s="18"/>
      <c r="H20" s="18"/>
      <c r="J20" s="18"/>
      <c r="K20" s="253" t="s">
        <v>46</v>
      </c>
      <c r="M20" s="134">
        <v>18</v>
      </c>
      <c r="N20" s="134" t="str">
        <f>IFERROR(INDEX(個資!$E:$E,MATCH(M20,個資!$A:$A,0)),"")</f>
        <v>小比目魚(女)</v>
      </c>
    </row>
    <row r="21" spans="1:14" ht="17.5" customHeight="1" x14ac:dyDescent="0.4">
      <c r="A21" s="253"/>
      <c r="B21" s="14" t="str">
        <f>IFERROR(INDEX(座位輸入!$F:$F,MATCH(B20,座位輸入!$E:$E,0)),"")</f>
        <v/>
      </c>
      <c r="D21" s="14" t="str">
        <f>IFERROR(INDEX(座位輸入!$F:$F,MATCH(D20,座位輸入!$E:$E,0)),"")</f>
        <v/>
      </c>
      <c r="F21" s="14" t="str">
        <f>IFERROR(INDEX(座位輸入!$F:$F,MATCH(F20,座位輸入!$E:$E,0)),"")</f>
        <v/>
      </c>
      <c r="H21" s="14" t="str">
        <f>IFERROR(INDEX(座位輸入!$F:$F,MATCH(H20,座位輸入!$E:$E,0)),"")</f>
        <v/>
      </c>
      <c r="J21" s="14" t="str">
        <f>IFERROR(INDEX(座位輸入!$F:$F,MATCH(J20,座位輸入!$E:$E,0)),"")</f>
        <v/>
      </c>
      <c r="K21" s="253"/>
      <c r="L21" s="218"/>
      <c r="M21" s="134">
        <v>19</v>
      </c>
      <c r="N21" s="134" t="str">
        <f>IFERROR(INDEX(個資!$E:$E,MATCH(M21,個資!$A:$A,0)),"")</f>
        <v>高飛(女)</v>
      </c>
    </row>
    <row r="22" spans="1:14" ht="17.5" customHeight="1" x14ac:dyDescent="0.4">
      <c r="A22" s="253"/>
      <c r="B22" s="14" t="str">
        <f>IFERROR(INDEX(座位輸入!$G:$G,MATCH(B20,座位輸入!$E:$E,0)),"")</f>
        <v/>
      </c>
      <c r="D22" s="14" t="str">
        <f>IFERROR(INDEX(座位輸入!$G:$G,MATCH(D20,座位輸入!$E:$E,0)),"")</f>
        <v/>
      </c>
      <c r="F22" s="14" t="str">
        <f>IFERROR(INDEX(座位輸入!$G:$G,MATCH(F20,座位輸入!$E:$E,0)),"")</f>
        <v/>
      </c>
      <c r="H22" s="14" t="str">
        <f>IFERROR(INDEX(座位輸入!$G:$G,MATCH(H20,座位輸入!$E:$E,0)),"")</f>
        <v/>
      </c>
      <c r="J22" s="14" t="str">
        <f>IFERROR(INDEX(座位輸入!$G:$G,MATCH(J20,座位輸入!$E:$E,0)),"")</f>
        <v/>
      </c>
      <c r="K22" s="253"/>
      <c r="L22" s="218"/>
      <c r="M22" s="134">
        <v>20</v>
      </c>
      <c r="N22" s="134" t="str">
        <f>IFERROR(INDEX(個資!$E:$E,MATCH(M22,個資!$A:$A,0)),"")</f>
        <v>布魯托(女)</v>
      </c>
    </row>
    <row r="23" spans="1:14" ht="17.5" customHeight="1" x14ac:dyDescent="0.4">
      <c r="A23" s="253"/>
      <c r="B23" s="14" t="str">
        <f>IFERROR(INDEX(座位輸入!$H:$H,MATCH(B20,座位輸入!$E:$E,0)),"")</f>
        <v/>
      </c>
      <c r="D23" s="14" t="str">
        <f>IFERROR(INDEX(座位輸入!$H:$H,MATCH(D20,座位輸入!$E:$E,0)),"")</f>
        <v/>
      </c>
      <c r="F23" s="14" t="str">
        <f>IFERROR(INDEX(座位輸入!$H:$H,MATCH(F20,座位輸入!$E:$E,0)),"")</f>
        <v/>
      </c>
      <c r="H23" s="14" t="str">
        <f>IFERROR(INDEX(座位輸入!$H:$H,MATCH(H20,座位輸入!$E:$E,0)),"")</f>
        <v/>
      </c>
      <c r="J23" s="14" t="str">
        <f>IFERROR(INDEX(座位輸入!$H:$H,MATCH(J20,座位輸入!$E:$E,0)),"")</f>
        <v/>
      </c>
      <c r="K23" s="253"/>
      <c r="L23" s="218"/>
      <c r="M23" s="134">
        <v>21</v>
      </c>
      <c r="N23" s="134" t="str">
        <f>IFERROR(INDEX(個資!$E:$E,MATCH(M23,個資!$A:$A,0)),"")</f>
        <v>彭彭(女)</v>
      </c>
    </row>
    <row r="24" spans="1:14" ht="17.5" customHeight="1" x14ac:dyDescent="0.4">
      <c r="A24" s="216"/>
      <c r="B24" s="49" t="str">
        <f>IFERROR(INDEX(座位輸入!$I:$I,MATCH(B20,座位輸入!$E:$E,0)),"")</f>
        <v/>
      </c>
      <c r="C24" s="48"/>
      <c r="D24" s="49" t="str">
        <f>IFERROR(INDEX(座位輸入!$I:$I,MATCH(D20,座位輸入!$E:$E,0)),"")</f>
        <v/>
      </c>
      <c r="E24" s="48"/>
      <c r="F24" s="49" t="str">
        <f>IFERROR(INDEX(座位輸入!$I:$I,MATCH(F20,座位輸入!$E:$E,0)),"")</f>
        <v/>
      </c>
      <c r="G24" s="48"/>
      <c r="H24" s="49" t="str">
        <f>IFERROR(INDEX(座位輸入!$I:$I,MATCH(H20,座位輸入!$E:$E,0)),"")</f>
        <v/>
      </c>
      <c r="I24" s="48"/>
      <c r="J24" s="49" t="str">
        <f>IFERROR(INDEX(座位輸入!$I:$I,MATCH(J20,座位輸入!$E:$E,0)),"")</f>
        <v/>
      </c>
      <c r="K24" s="216"/>
      <c r="L24" s="218"/>
      <c r="M24" s="134">
        <v>22</v>
      </c>
      <c r="N24" s="134" t="str">
        <f>IFERROR(INDEX(個資!$E:$E,MATCH(M24,個資!$A:$A,0)),"")</f>
        <v>丁滿(女)</v>
      </c>
    </row>
    <row r="25" spans="1:14" ht="17.5" customHeight="1" thickBot="1" x14ac:dyDescent="0.45">
      <c r="L25" s="218"/>
      <c r="M25" s="134">
        <v>23</v>
      </c>
      <c r="N25" s="134" t="str">
        <f>IFERROR(INDEX(個資!$E:$E,MATCH(M25,個資!$A:$A,0)),"")</f>
        <v>辛巴(女)</v>
      </c>
    </row>
    <row r="26" spans="1:14" ht="17.5" customHeight="1" x14ac:dyDescent="0.4">
      <c r="A26" s="253" t="s">
        <v>45</v>
      </c>
      <c r="B26" s="18"/>
      <c r="D26" s="18"/>
      <c r="F26" s="18"/>
      <c r="H26" s="18"/>
      <c r="J26" s="18"/>
      <c r="K26" s="253" t="s">
        <v>45</v>
      </c>
      <c r="M26" s="134">
        <v>24</v>
      </c>
      <c r="N26" s="134" t="str">
        <f>IFERROR(INDEX(個資!$E:$E,MATCH(M26,個資!$A:$A,0)),"")</f>
        <v>艾莉絲(女)</v>
      </c>
    </row>
    <row r="27" spans="1:14" ht="17.5" customHeight="1" x14ac:dyDescent="0.4">
      <c r="A27" s="253"/>
      <c r="B27" s="14" t="str">
        <f>IFERROR(INDEX(座位輸入!$F:$F,MATCH(B26,座位輸入!$E:$E,0)),"")</f>
        <v/>
      </c>
      <c r="D27" s="14" t="str">
        <f>IFERROR(INDEX(座位輸入!$F:$F,MATCH(D26,座位輸入!$E:$E,0)),"")</f>
        <v/>
      </c>
      <c r="F27" s="14" t="str">
        <f>IFERROR(INDEX(座位輸入!$F:$F,MATCH(F26,座位輸入!$E:$E,0)),"")</f>
        <v/>
      </c>
      <c r="H27" s="14" t="str">
        <f>IFERROR(INDEX(座位輸入!$F:$F,MATCH(H26,座位輸入!$E:$E,0)),"")</f>
        <v/>
      </c>
      <c r="J27" s="14" t="str">
        <f>IFERROR(INDEX(座位輸入!$F:$F,MATCH(J26,座位輸入!$E:$E,0)),"")</f>
        <v/>
      </c>
      <c r="K27" s="253"/>
      <c r="L27" s="218"/>
      <c r="M27" s="134">
        <v>25</v>
      </c>
      <c r="N27" s="134" t="str">
        <f>IFERROR(INDEX(個資!$E:$E,MATCH(M27,個資!$A:$A,0)),"")</f>
        <v>泰山(女)</v>
      </c>
    </row>
    <row r="28" spans="1:14" ht="17.5" customHeight="1" x14ac:dyDescent="0.4">
      <c r="A28" s="253"/>
      <c r="B28" s="14" t="str">
        <f>IFERROR(INDEX(座位輸入!$G:$G,MATCH(B26,座位輸入!$E:$E,0)),"")</f>
        <v/>
      </c>
      <c r="D28" s="14" t="str">
        <f>IFERROR(INDEX(座位輸入!$G:$G,MATCH(D26,座位輸入!$E:$E,0)),"")</f>
        <v/>
      </c>
      <c r="F28" s="14" t="str">
        <f>IFERROR(INDEX(座位輸入!$G:$G,MATCH(F26,座位輸入!$E:$E,0)),"")</f>
        <v/>
      </c>
      <c r="H28" s="14" t="str">
        <f>IFERROR(INDEX(座位輸入!$G:$G,MATCH(H26,座位輸入!$E:$E,0)),"")</f>
        <v/>
      </c>
      <c r="J28" s="14" t="str">
        <f>IFERROR(INDEX(座位輸入!$G:$G,MATCH(J26,座位輸入!$E:$E,0)),"")</f>
        <v/>
      </c>
      <c r="K28" s="253"/>
      <c r="L28" s="218"/>
      <c r="M28" s="134">
        <v>26</v>
      </c>
      <c r="N28" s="134" t="str">
        <f>IFERROR(INDEX(個資!$E:$E,MATCH(M28,個資!$A:$A,0)),"")</f>
        <v>小飛象(女)</v>
      </c>
    </row>
    <row r="29" spans="1:14" ht="17.5" customHeight="1" x14ac:dyDescent="0.4">
      <c r="A29" s="253"/>
      <c r="B29" s="14" t="str">
        <f>IFERROR(INDEX(座位輸入!$H:$H,MATCH(B26,座位輸入!$E:$E,0)),"")</f>
        <v/>
      </c>
      <c r="D29" s="14" t="str">
        <f>IFERROR(INDEX(座位輸入!$H:$H,MATCH(D26,座位輸入!$E:$E,0)),"")</f>
        <v/>
      </c>
      <c r="F29" s="14" t="str">
        <f>IFERROR(INDEX(座位輸入!$H:$H,MATCH(F26,座位輸入!$E:$E,0)),"")</f>
        <v/>
      </c>
      <c r="H29" s="14" t="str">
        <f>IFERROR(INDEX(座位輸入!$H:$H,MATCH(H26,座位輸入!$E:$E,0)),"")</f>
        <v/>
      </c>
      <c r="J29" s="14" t="str">
        <f>IFERROR(INDEX(座位輸入!$H:$H,MATCH(J26,座位輸入!$E:$E,0)),"")</f>
        <v/>
      </c>
      <c r="K29" s="253"/>
      <c r="L29" s="218"/>
      <c r="M29" s="134">
        <v>27</v>
      </c>
      <c r="N29" s="134" t="str">
        <f>IFERROR(INDEX(個資!$E:$E,MATCH(M29,個資!$A:$A,0)),"")</f>
        <v>小飛俠(女)</v>
      </c>
    </row>
    <row r="30" spans="1:14" ht="17.5" customHeight="1" x14ac:dyDescent="0.4">
      <c r="A30" s="216"/>
      <c r="B30" s="49" t="str">
        <f>IFERROR(INDEX(座位輸入!$I:$I,MATCH(B26,座位輸入!$E:$E,0)),"")</f>
        <v/>
      </c>
      <c r="C30" s="48"/>
      <c r="D30" s="49" t="str">
        <f>IFERROR(INDEX(座位輸入!$I:$I,MATCH(D26,座位輸入!$E:$E,0)),"")</f>
        <v/>
      </c>
      <c r="E30" s="48"/>
      <c r="F30" s="49" t="str">
        <f>IFERROR(INDEX(座位輸入!$I:$I,MATCH(F26,座位輸入!$E:$E,0)),"")</f>
        <v/>
      </c>
      <c r="G30" s="48"/>
      <c r="H30" s="49" t="str">
        <f>IFERROR(INDEX(座位輸入!$I:$I,MATCH(H26,座位輸入!$E:$E,0)),"")</f>
        <v/>
      </c>
      <c r="I30" s="48"/>
      <c r="J30" s="49" t="str">
        <f>IFERROR(INDEX(座位輸入!$I:$I,MATCH(J26,座位輸入!$E:$E,0)),"")</f>
        <v/>
      </c>
      <c r="K30" s="216"/>
      <c r="L30" s="218"/>
      <c r="M30" s="134">
        <v>28</v>
      </c>
      <c r="N30" s="134" t="str">
        <f>IFERROR(INDEX(個資!$E:$E,MATCH(M30,個資!$A:$A,0)),"")</f>
        <v>茉莉(女)</v>
      </c>
    </row>
    <row r="31" spans="1:14" ht="17.5" customHeight="1" thickBot="1" x14ac:dyDescent="0.45">
      <c r="L31" s="218"/>
      <c r="M31" s="134">
        <v>29</v>
      </c>
      <c r="N31" s="134" t="str">
        <f>IFERROR(INDEX(個資!$E:$E,MATCH(M31,個資!$A:$A,0)),"")</f>
        <v>阿布(女)</v>
      </c>
    </row>
    <row r="32" spans="1:14" ht="17.5" customHeight="1" x14ac:dyDescent="0.4">
      <c r="A32" s="253" t="s">
        <v>44</v>
      </c>
      <c r="B32" s="18"/>
      <c r="D32" s="18"/>
      <c r="F32" s="18"/>
      <c r="H32" s="18"/>
      <c r="J32" s="18"/>
      <c r="K32" s="253" t="s">
        <v>44</v>
      </c>
      <c r="M32" s="134">
        <v>30</v>
      </c>
      <c r="N32" s="134" t="str">
        <f>IFERROR(INDEX(個資!$E:$E,MATCH(M32,個資!$A:$A,0)),"")</f>
        <v>阿拉丁(女)</v>
      </c>
    </row>
    <row r="33" spans="1:12" ht="17.5" customHeight="1" x14ac:dyDescent="0.4">
      <c r="A33" s="253"/>
      <c r="B33" s="14" t="str">
        <f>IFERROR(INDEX(座位輸入!$F:$F,MATCH(B32,座位輸入!$E:$E,0)),"")</f>
        <v/>
      </c>
      <c r="D33" s="14" t="str">
        <f>IFERROR(INDEX(座位輸入!$F:$F,MATCH(D32,座位輸入!$E:$E,0)),"")</f>
        <v/>
      </c>
      <c r="F33" s="14" t="str">
        <f>IFERROR(INDEX(座位輸入!$F:$F,MATCH(F32,座位輸入!$E:$E,0)),"")</f>
        <v/>
      </c>
      <c r="H33" s="14" t="str">
        <f>IFERROR(INDEX(座位輸入!$F:$F,MATCH(H32,座位輸入!$E:$E,0)),"")</f>
        <v/>
      </c>
      <c r="J33" s="14" t="str">
        <f>IFERROR(INDEX(座位輸入!$F:$F,MATCH(J32,座位輸入!$E:$E,0)),"")</f>
        <v/>
      </c>
      <c r="K33" s="253"/>
      <c r="L33" s="218"/>
    </row>
    <row r="34" spans="1:12" ht="17.5" customHeight="1" x14ac:dyDescent="0.4">
      <c r="A34" s="253"/>
      <c r="B34" s="14" t="str">
        <f>IFERROR(INDEX(座位輸入!$G:$G,MATCH(B32,座位輸入!$E:$E,0)),"")</f>
        <v/>
      </c>
      <c r="D34" s="14" t="str">
        <f>IFERROR(INDEX(座位輸入!$G:$G,MATCH(D32,座位輸入!$E:$E,0)),"")</f>
        <v/>
      </c>
      <c r="F34" s="14" t="str">
        <f>IFERROR(INDEX(座位輸入!$G:$G,MATCH(F32,座位輸入!$E:$E,0)),"")</f>
        <v/>
      </c>
      <c r="H34" s="14" t="str">
        <f>IFERROR(INDEX(座位輸入!$G:$G,MATCH(H32,座位輸入!$E:$E,0)),"")</f>
        <v/>
      </c>
      <c r="J34" s="14" t="str">
        <f>IFERROR(INDEX(座位輸入!$G:$G,MATCH(J32,座位輸入!$E:$E,0)),"")</f>
        <v/>
      </c>
      <c r="K34" s="253"/>
      <c r="L34" s="218"/>
    </row>
    <row r="35" spans="1:12" ht="17.5" customHeight="1" x14ac:dyDescent="0.4">
      <c r="A35" s="253"/>
      <c r="B35" s="14" t="str">
        <f>IFERROR(INDEX(座位輸入!$H:$H,MATCH(B32,座位輸入!$E:$E,0)),"")</f>
        <v/>
      </c>
      <c r="D35" s="14" t="str">
        <f>IFERROR(INDEX(座位輸入!$H:$H,MATCH(D32,座位輸入!$E:$E,0)),"")</f>
        <v/>
      </c>
      <c r="F35" s="14" t="str">
        <f>IFERROR(INDEX(座位輸入!$H:$H,MATCH(F32,座位輸入!$E:$E,0)),"")</f>
        <v/>
      </c>
      <c r="H35" s="14" t="str">
        <f>IFERROR(INDEX(座位輸入!$H:$H,MATCH(H32,座位輸入!$E:$E,0)),"")</f>
        <v/>
      </c>
      <c r="J35" s="14" t="str">
        <f>IFERROR(INDEX(座位輸入!$H:$H,MATCH(J32,座位輸入!$E:$E,0)),"")</f>
        <v/>
      </c>
      <c r="K35" s="253"/>
      <c r="L35" s="218"/>
    </row>
    <row r="36" spans="1:12" ht="17.5" customHeight="1" x14ac:dyDescent="0.4">
      <c r="A36" s="216"/>
      <c r="B36" s="49" t="str">
        <f>IFERROR(INDEX(座位輸入!$I:$I,MATCH(B32,座位輸入!$E:$E,0)),"")</f>
        <v/>
      </c>
      <c r="C36" s="48"/>
      <c r="D36" s="49" t="str">
        <f>IFERROR(INDEX(座位輸入!$I:$I,MATCH(D32,座位輸入!$E:$E,0)),"")</f>
        <v/>
      </c>
      <c r="E36" s="48"/>
      <c r="F36" s="49" t="str">
        <f>IFERROR(INDEX(座位輸入!$I:$I,MATCH(F32,座位輸入!$E:$E,0)),"")</f>
        <v/>
      </c>
      <c r="G36" s="48"/>
      <c r="H36" s="49" t="str">
        <f>IFERROR(INDEX(座位輸入!$I:$I,MATCH(H32,座位輸入!$E:$E,0)),"")</f>
        <v/>
      </c>
      <c r="I36" s="48"/>
      <c r="J36" s="49" t="str">
        <f>IFERROR(INDEX(座位輸入!$I:$I,MATCH(J32,座位輸入!$E:$E,0)),"")</f>
        <v/>
      </c>
      <c r="K36" s="216"/>
      <c r="L36" s="218"/>
    </row>
    <row r="37" spans="1:12" ht="17.5" customHeight="1" thickBot="1" x14ac:dyDescent="0.45">
      <c r="L37" s="218"/>
    </row>
    <row r="38" spans="1:12" ht="17.5" customHeight="1" x14ac:dyDescent="0.4">
      <c r="A38" s="253" t="s">
        <v>43</v>
      </c>
      <c r="B38" s="18"/>
      <c r="D38" s="18"/>
      <c r="F38" s="18"/>
      <c r="H38" s="18"/>
      <c r="J38" s="18"/>
      <c r="K38" s="253" t="s">
        <v>43</v>
      </c>
    </row>
    <row r="39" spans="1:12" ht="17.5" customHeight="1" x14ac:dyDescent="0.4">
      <c r="A39" s="253"/>
      <c r="B39" s="14" t="str">
        <f>IFERROR(INDEX(座位輸入!$F:$F,MATCH(B38,座位輸入!$E:$E,0)),"")</f>
        <v/>
      </c>
      <c r="D39" s="14" t="str">
        <f>IFERROR(INDEX(座位輸入!$F:$F,MATCH(D38,座位輸入!$E:$E,0)),"")</f>
        <v/>
      </c>
      <c r="F39" s="14" t="str">
        <f>IFERROR(INDEX(座位輸入!$F:$F,MATCH(F38,座位輸入!$E:$E,0)),"")</f>
        <v/>
      </c>
      <c r="H39" s="14" t="str">
        <f>IFERROR(INDEX(座位輸入!$F:$F,MATCH(H38,座位輸入!$E:$E,0)),"")</f>
        <v/>
      </c>
      <c r="J39" s="14" t="str">
        <f>IFERROR(INDEX(座位輸入!$F:$F,MATCH(J38,座位輸入!$E:$E,0)),"")</f>
        <v/>
      </c>
      <c r="K39" s="253"/>
    </row>
    <row r="40" spans="1:12" ht="17.5" customHeight="1" x14ac:dyDescent="0.4">
      <c r="A40" s="253"/>
      <c r="B40" s="14" t="str">
        <f>IFERROR(INDEX(座位輸入!$G:$G,MATCH(B38,座位輸入!$E:$E,0)),"")</f>
        <v/>
      </c>
      <c r="D40" s="14" t="str">
        <f>IFERROR(INDEX(座位輸入!$G:$G,MATCH(D38,座位輸入!$E:$E,0)),"")</f>
        <v/>
      </c>
      <c r="F40" s="14" t="str">
        <f>IFERROR(INDEX(座位輸入!$G:$G,MATCH(F38,座位輸入!$E:$E,0)),"")</f>
        <v/>
      </c>
      <c r="H40" s="14" t="str">
        <f>IFERROR(INDEX(座位輸入!$G:$G,MATCH(H38,座位輸入!$E:$E,0)),"")</f>
        <v/>
      </c>
      <c r="J40" s="14" t="str">
        <f>IFERROR(INDEX(座位輸入!$G:$G,MATCH(J38,座位輸入!$E:$E,0)),"")</f>
        <v/>
      </c>
      <c r="K40" s="253"/>
    </row>
    <row r="41" spans="1:12" ht="17.5" customHeight="1" x14ac:dyDescent="0.4">
      <c r="A41" s="253"/>
      <c r="B41" s="14" t="str">
        <f>IFERROR(INDEX(座位輸入!$H:$H,MATCH(B38,座位輸入!$E:$E,0)),"")</f>
        <v/>
      </c>
      <c r="D41" s="14" t="str">
        <f>IFERROR(INDEX(座位輸入!$H:$H,MATCH(D38,座位輸入!$E:$E,0)),"")</f>
        <v/>
      </c>
      <c r="F41" s="14" t="str">
        <f>IFERROR(INDEX(座位輸入!$H:$H,MATCH(F38,座位輸入!$E:$E,0)),"")</f>
        <v/>
      </c>
      <c r="H41" s="14" t="str">
        <f>IFERROR(INDEX(座位輸入!$H:$H,MATCH(H38,座位輸入!$E:$E,0)),"")</f>
        <v/>
      </c>
      <c r="J41" s="14" t="str">
        <f>IFERROR(INDEX(座位輸入!$H:$H,MATCH(J38,座位輸入!$E:$E,0)),"")</f>
        <v/>
      </c>
      <c r="K41" s="253"/>
    </row>
    <row r="42" spans="1:12" ht="17.5" customHeight="1" x14ac:dyDescent="0.4">
      <c r="A42" s="216"/>
      <c r="B42" s="49" t="str">
        <f>IFERROR(INDEX(座位輸入!$I:$I,MATCH(B38,座位輸入!$E:$E,0)),"")</f>
        <v/>
      </c>
      <c r="C42" s="48"/>
      <c r="D42" s="49" t="str">
        <f>IFERROR(INDEX(座位輸入!$I:$I,MATCH(D38,座位輸入!$E:$E,0)),"")</f>
        <v/>
      </c>
      <c r="E42" s="48"/>
      <c r="F42" s="49" t="str">
        <f>IFERROR(INDEX(座位輸入!$I:$I,MATCH(F38,座位輸入!$E:$E,0)),"")</f>
        <v/>
      </c>
      <c r="G42" s="48"/>
      <c r="H42" s="49" t="str">
        <f>IFERROR(INDEX(座位輸入!$I:$I,MATCH(H38,座位輸入!$E:$E,0)),"")</f>
        <v/>
      </c>
      <c r="I42" s="48"/>
      <c r="J42" s="49" t="str">
        <f>IFERROR(INDEX(座位輸入!$I:$I,MATCH(J38,座位輸入!$E:$E,0)),"")</f>
        <v/>
      </c>
      <c r="K42" s="216"/>
    </row>
    <row r="43" spans="1:12" ht="17.5" customHeight="1" thickBot="1" x14ac:dyDescent="0.45">
      <c r="B43" s="12" t="s">
        <v>50</v>
      </c>
      <c r="D43" s="12" t="s">
        <v>51</v>
      </c>
      <c r="F43" s="12" t="s">
        <v>52</v>
      </c>
      <c r="H43" s="12" t="s">
        <v>53</v>
      </c>
      <c r="J43" s="12" t="s">
        <v>54</v>
      </c>
    </row>
    <row r="44" spans="1:12" ht="17.5" customHeight="1" thickBot="1" x14ac:dyDescent="0.45">
      <c r="F44" s="15" t="s">
        <v>41</v>
      </c>
      <c r="G44" s="16"/>
      <c r="H44" s="17" t="s">
        <v>42</v>
      </c>
    </row>
  </sheetData>
  <sheetProtection algorithmName="SHA-512" hashValue="iKE8CDq0qMOukXpPdpw9irci34N3x6u24E2dSJ3LKBeAYmaXrV00qZVymIXRtXajrZ+q1/pafsIN/zoIdc9LkQ==" saltValue="hmY6HW2Xjunhx/0LB3bgGQ==" spinCount="100000" sheet="1" objects="1" scenarios="1"/>
  <mergeCells count="14">
    <mergeCell ref="A2:A5"/>
    <mergeCell ref="K2:K5"/>
    <mergeCell ref="A26:A29"/>
    <mergeCell ref="K26:K29"/>
    <mergeCell ref="A32:A35"/>
    <mergeCell ref="K32:K35"/>
    <mergeCell ref="A38:A41"/>
    <mergeCell ref="K38:K41"/>
    <mergeCell ref="A8:A11"/>
    <mergeCell ref="K8:K11"/>
    <mergeCell ref="A14:A17"/>
    <mergeCell ref="K14:K17"/>
    <mergeCell ref="A20:A23"/>
    <mergeCell ref="K20:K23"/>
  </mergeCells>
  <phoneticPr fontId="1" type="noConversion"/>
  <conditionalFormatting sqref="O40:XFD40 O34:XFD34 O22:XFD22 O28:XFD28 O16:XFD16">
    <cfRule type="containsText" dxfId="1106" priority="275" operator="containsText" text="女">
      <formula>NOT(ISERROR(SEARCH("女",O16)))</formula>
    </cfRule>
    <cfRule type="containsText" dxfId="1105" priority="276" operator="containsText" text="男">
      <formula>NOT(ISERROR(SEARCH("男",O16)))</formula>
    </cfRule>
  </conditionalFormatting>
  <conditionalFormatting sqref="O10:XFD10">
    <cfRule type="containsText" dxfId="1104" priority="273" operator="containsText" text="女">
      <formula>NOT(ISERROR(SEARCH("女",O10)))</formula>
    </cfRule>
    <cfRule type="containsText" dxfId="1103" priority="274" operator="containsText" text="男">
      <formula>NOT(ISERROR(SEARCH("男",O10)))</formula>
    </cfRule>
  </conditionalFormatting>
  <conditionalFormatting sqref="D34">
    <cfRule type="containsText" dxfId="1102" priority="161" operator="containsText" text="女">
      <formula>NOT(ISERROR(SEARCH("女",D34)))</formula>
    </cfRule>
    <cfRule type="containsText" dxfId="1101" priority="162" operator="containsText" text="男">
      <formula>NOT(ISERROR(SEARCH("男",D34)))</formula>
    </cfRule>
  </conditionalFormatting>
  <conditionalFormatting sqref="D29">
    <cfRule type="containsText" dxfId="1100" priority="185" operator="containsText" text="女">
      <formula>NOT(ISERROR(SEARCH("女",D29)))</formula>
    </cfRule>
    <cfRule type="containsText" dxfId="1099" priority="186" operator="containsText" text="男">
      <formula>NOT(ISERROR(SEARCH("男",D29)))</formula>
    </cfRule>
  </conditionalFormatting>
  <conditionalFormatting sqref="F22">
    <cfRule type="containsText" dxfId="1098" priority="209" operator="containsText" text="女">
      <formula>NOT(ISERROR(SEARCH("女",F22)))</formula>
    </cfRule>
    <cfRule type="containsText" dxfId="1097" priority="210" operator="containsText" text="男">
      <formula>NOT(ISERROR(SEARCH("男",F22)))</formula>
    </cfRule>
  </conditionalFormatting>
  <conditionalFormatting sqref="F17">
    <cfRule type="containsText" dxfId="1096" priority="233" operator="containsText" text="女">
      <formula>NOT(ISERROR(SEARCH("女",F17)))</formula>
    </cfRule>
    <cfRule type="containsText" dxfId="1095" priority="234" operator="containsText" text="男">
      <formula>NOT(ISERROR(SEARCH("男",F17)))</formula>
    </cfRule>
  </conditionalFormatting>
  <conditionalFormatting sqref="H10">
    <cfRule type="containsText" dxfId="1094" priority="257" operator="containsText" text="女">
      <formula>NOT(ISERROR(SEARCH("女",H10)))</formula>
    </cfRule>
    <cfRule type="containsText" dxfId="1093" priority="258" operator="containsText" text="男">
      <formula>NOT(ISERROR(SEARCH("男",H10)))</formula>
    </cfRule>
  </conditionalFormatting>
  <conditionalFormatting sqref="H35">
    <cfRule type="containsText" dxfId="1092" priority="151" operator="containsText" text="女">
      <formula>NOT(ISERROR(SEARCH("女",H35)))</formula>
    </cfRule>
    <cfRule type="containsText" dxfId="1091" priority="152" operator="containsText" text="男">
      <formula>NOT(ISERROR(SEARCH("男",H35)))</formula>
    </cfRule>
  </conditionalFormatting>
  <conditionalFormatting sqref="J28">
    <cfRule type="containsText" dxfId="1090" priority="175" operator="containsText" text="女">
      <formula>NOT(ISERROR(SEARCH("女",J28)))</formula>
    </cfRule>
    <cfRule type="containsText" dxfId="1089" priority="176" operator="containsText" text="男">
      <formula>NOT(ISERROR(SEARCH("男",J28)))</formula>
    </cfRule>
  </conditionalFormatting>
  <conditionalFormatting sqref="J23">
    <cfRule type="containsText" dxfId="1088" priority="199" operator="containsText" text="女">
      <formula>NOT(ISERROR(SEARCH("女",J23)))</formula>
    </cfRule>
    <cfRule type="containsText" dxfId="1087" priority="200" operator="containsText" text="男">
      <formula>NOT(ISERROR(SEARCH("男",J23)))</formula>
    </cfRule>
  </conditionalFormatting>
  <conditionalFormatting sqref="B10:C10 E10 G10 I10">
    <cfRule type="containsText" dxfId="1086" priority="269" operator="containsText" text="女">
      <formula>NOT(ISERROR(SEARCH("女",B10)))</formula>
    </cfRule>
    <cfRule type="containsText" dxfId="1085" priority="270" operator="containsText" text="男">
      <formula>NOT(ISERROR(SEARCH("男",B10)))</formula>
    </cfRule>
  </conditionalFormatting>
  <conditionalFormatting sqref="B11">
    <cfRule type="containsText" dxfId="1084" priority="267" operator="containsText" text="女">
      <formula>NOT(ISERROR(SEARCH("女",B11)))</formula>
    </cfRule>
    <cfRule type="containsText" dxfId="1083" priority="268" operator="containsText" text="男">
      <formula>NOT(ISERROR(SEARCH("男",B11)))</formula>
    </cfRule>
  </conditionalFormatting>
  <conditionalFormatting sqref="D10">
    <cfRule type="containsText" dxfId="1082" priority="265" operator="containsText" text="女">
      <formula>NOT(ISERROR(SEARCH("女",D10)))</formula>
    </cfRule>
    <cfRule type="containsText" dxfId="1081" priority="266" operator="containsText" text="男">
      <formula>NOT(ISERROR(SEARCH("男",D10)))</formula>
    </cfRule>
  </conditionalFormatting>
  <conditionalFormatting sqref="D11">
    <cfRule type="containsText" dxfId="1080" priority="263" operator="containsText" text="女">
      <formula>NOT(ISERROR(SEARCH("女",D11)))</formula>
    </cfRule>
    <cfRule type="containsText" dxfId="1079" priority="264" operator="containsText" text="男">
      <formula>NOT(ISERROR(SEARCH("男",D11)))</formula>
    </cfRule>
  </conditionalFormatting>
  <conditionalFormatting sqref="F10">
    <cfRule type="containsText" dxfId="1078" priority="261" operator="containsText" text="女">
      <formula>NOT(ISERROR(SEARCH("女",F10)))</formula>
    </cfRule>
    <cfRule type="containsText" dxfId="1077" priority="262" operator="containsText" text="男">
      <formula>NOT(ISERROR(SEARCH("男",F10)))</formula>
    </cfRule>
  </conditionalFormatting>
  <conditionalFormatting sqref="F11">
    <cfRule type="containsText" dxfId="1076" priority="259" operator="containsText" text="女">
      <formula>NOT(ISERROR(SEARCH("女",F11)))</formula>
    </cfRule>
    <cfRule type="containsText" dxfId="1075" priority="260" operator="containsText" text="男">
      <formula>NOT(ISERROR(SEARCH("男",F11)))</formula>
    </cfRule>
  </conditionalFormatting>
  <conditionalFormatting sqref="H11">
    <cfRule type="containsText" dxfId="1074" priority="255" operator="containsText" text="女">
      <formula>NOT(ISERROR(SEARCH("女",H11)))</formula>
    </cfRule>
    <cfRule type="containsText" dxfId="1073" priority="256" operator="containsText" text="男">
      <formula>NOT(ISERROR(SEARCH("男",H11)))</formula>
    </cfRule>
  </conditionalFormatting>
  <conditionalFormatting sqref="J10">
    <cfRule type="containsText" dxfId="1072" priority="253" operator="containsText" text="女">
      <formula>NOT(ISERROR(SEARCH("女",J10)))</formula>
    </cfRule>
    <cfRule type="containsText" dxfId="1071" priority="254" operator="containsText" text="男">
      <formula>NOT(ISERROR(SEARCH("男",J10)))</formula>
    </cfRule>
  </conditionalFormatting>
  <conditionalFormatting sqref="J11">
    <cfRule type="containsText" dxfId="1070" priority="251" operator="containsText" text="女">
      <formula>NOT(ISERROR(SEARCH("女",J11)))</formula>
    </cfRule>
    <cfRule type="containsText" dxfId="1069" priority="252" operator="containsText" text="男">
      <formula>NOT(ISERROR(SEARCH("男",J11)))</formula>
    </cfRule>
  </conditionalFormatting>
  <conditionalFormatting sqref="B16:C16 E16 G16 I16">
    <cfRule type="containsText" dxfId="1068" priority="243" operator="containsText" text="女">
      <formula>NOT(ISERROR(SEARCH("女",B16)))</formula>
    </cfRule>
    <cfRule type="containsText" dxfId="1067" priority="244" operator="containsText" text="男">
      <formula>NOT(ISERROR(SEARCH("男",B16)))</formula>
    </cfRule>
  </conditionalFormatting>
  <conditionalFormatting sqref="B17">
    <cfRule type="containsText" dxfId="1066" priority="241" operator="containsText" text="女">
      <formula>NOT(ISERROR(SEARCH("女",B17)))</formula>
    </cfRule>
    <cfRule type="containsText" dxfId="1065" priority="242" operator="containsText" text="男">
      <formula>NOT(ISERROR(SEARCH("男",B17)))</formula>
    </cfRule>
  </conditionalFormatting>
  <conditionalFormatting sqref="D16">
    <cfRule type="containsText" dxfId="1064" priority="239" operator="containsText" text="女">
      <formula>NOT(ISERROR(SEARCH("女",D16)))</formula>
    </cfRule>
    <cfRule type="containsText" dxfId="1063" priority="240" operator="containsText" text="男">
      <formula>NOT(ISERROR(SEARCH("男",D16)))</formula>
    </cfRule>
  </conditionalFormatting>
  <conditionalFormatting sqref="D17">
    <cfRule type="containsText" dxfId="1062" priority="237" operator="containsText" text="女">
      <formula>NOT(ISERROR(SEARCH("女",D17)))</formula>
    </cfRule>
    <cfRule type="containsText" dxfId="1061" priority="238" operator="containsText" text="男">
      <formula>NOT(ISERROR(SEARCH("男",D17)))</formula>
    </cfRule>
  </conditionalFormatting>
  <conditionalFormatting sqref="F16">
    <cfRule type="containsText" dxfId="1060" priority="235" operator="containsText" text="女">
      <formula>NOT(ISERROR(SEARCH("女",F16)))</formula>
    </cfRule>
    <cfRule type="containsText" dxfId="1059" priority="236" operator="containsText" text="男">
      <formula>NOT(ISERROR(SEARCH("男",F16)))</formula>
    </cfRule>
  </conditionalFormatting>
  <conditionalFormatting sqref="H16">
    <cfRule type="containsText" dxfId="1058" priority="231" operator="containsText" text="女">
      <formula>NOT(ISERROR(SEARCH("女",H16)))</formula>
    </cfRule>
    <cfRule type="containsText" dxfId="1057" priority="232" operator="containsText" text="男">
      <formula>NOT(ISERROR(SEARCH("男",H16)))</formula>
    </cfRule>
  </conditionalFormatting>
  <conditionalFormatting sqref="H17">
    <cfRule type="containsText" dxfId="1056" priority="229" operator="containsText" text="女">
      <formula>NOT(ISERROR(SEARCH("女",H17)))</formula>
    </cfRule>
    <cfRule type="containsText" dxfId="1055" priority="230" operator="containsText" text="男">
      <formula>NOT(ISERROR(SEARCH("男",H17)))</formula>
    </cfRule>
  </conditionalFormatting>
  <conditionalFormatting sqref="J16">
    <cfRule type="containsText" dxfId="1054" priority="227" operator="containsText" text="女">
      <formula>NOT(ISERROR(SEARCH("女",J16)))</formula>
    </cfRule>
    <cfRule type="containsText" dxfId="1053" priority="228" operator="containsText" text="男">
      <formula>NOT(ISERROR(SEARCH("男",J16)))</formula>
    </cfRule>
  </conditionalFormatting>
  <conditionalFormatting sqref="J17">
    <cfRule type="containsText" dxfId="1052" priority="225" operator="containsText" text="女">
      <formula>NOT(ISERROR(SEARCH("女",J17)))</formula>
    </cfRule>
    <cfRule type="containsText" dxfId="1051" priority="226" operator="containsText" text="男">
      <formula>NOT(ISERROR(SEARCH("男",J17)))</formula>
    </cfRule>
  </conditionalFormatting>
  <conditionalFormatting sqref="B22:C22 E22 G22 I22">
    <cfRule type="containsText" dxfId="1050" priority="217" operator="containsText" text="女">
      <formula>NOT(ISERROR(SEARCH("女",B22)))</formula>
    </cfRule>
    <cfRule type="containsText" dxfId="1049" priority="218" operator="containsText" text="男">
      <formula>NOT(ISERROR(SEARCH("男",B22)))</formula>
    </cfRule>
  </conditionalFormatting>
  <conditionalFormatting sqref="B23">
    <cfRule type="containsText" dxfId="1048" priority="215" operator="containsText" text="女">
      <formula>NOT(ISERROR(SEARCH("女",B23)))</formula>
    </cfRule>
    <cfRule type="containsText" dxfId="1047" priority="216" operator="containsText" text="男">
      <formula>NOT(ISERROR(SEARCH("男",B23)))</formula>
    </cfRule>
  </conditionalFormatting>
  <conditionalFormatting sqref="D22">
    <cfRule type="containsText" dxfId="1046" priority="213" operator="containsText" text="女">
      <formula>NOT(ISERROR(SEARCH("女",D22)))</formula>
    </cfRule>
    <cfRule type="containsText" dxfId="1045" priority="214" operator="containsText" text="男">
      <formula>NOT(ISERROR(SEARCH("男",D22)))</formula>
    </cfRule>
  </conditionalFormatting>
  <conditionalFormatting sqref="D23">
    <cfRule type="containsText" dxfId="1044" priority="211" operator="containsText" text="女">
      <formula>NOT(ISERROR(SEARCH("女",D23)))</formula>
    </cfRule>
    <cfRule type="containsText" dxfId="1043" priority="212" operator="containsText" text="男">
      <formula>NOT(ISERROR(SEARCH("男",D23)))</formula>
    </cfRule>
  </conditionalFormatting>
  <conditionalFormatting sqref="F23">
    <cfRule type="containsText" dxfId="1042" priority="207" operator="containsText" text="女">
      <formula>NOT(ISERROR(SEARCH("女",F23)))</formula>
    </cfRule>
    <cfRule type="containsText" dxfId="1041" priority="208" operator="containsText" text="男">
      <formula>NOT(ISERROR(SEARCH("男",F23)))</formula>
    </cfRule>
  </conditionalFormatting>
  <conditionalFormatting sqref="H22">
    <cfRule type="containsText" dxfId="1040" priority="205" operator="containsText" text="女">
      <formula>NOT(ISERROR(SEARCH("女",H22)))</formula>
    </cfRule>
    <cfRule type="containsText" dxfId="1039" priority="206" operator="containsText" text="男">
      <formula>NOT(ISERROR(SEARCH("男",H22)))</formula>
    </cfRule>
  </conditionalFormatting>
  <conditionalFormatting sqref="H23">
    <cfRule type="containsText" dxfId="1038" priority="203" operator="containsText" text="女">
      <formula>NOT(ISERROR(SEARCH("女",H23)))</formula>
    </cfRule>
    <cfRule type="containsText" dxfId="1037" priority="204" operator="containsText" text="男">
      <formula>NOT(ISERROR(SEARCH("男",H23)))</formula>
    </cfRule>
  </conditionalFormatting>
  <conditionalFormatting sqref="J22">
    <cfRule type="containsText" dxfId="1036" priority="201" operator="containsText" text="女">
      <formula>NOT(ISERROR(SEARCH("女",J22)))</formula>
    </cfRule>
    <cfRule type="containsText" dxfId="1035" priority="202" operator="containsText" text="男">
      <formula>NOT(ISERROR(SEARCH("男",J22)))</formula>
    </cfRule>
  </conditionalFormatting>
  <conditionalFormatting sqref="B28:C28 E28 G28 I28">
    <cfRule type="containsText" dxfId="1034" priority="191" operator="containsText" text="女">
      <formula>NOT(ISERROR(SEARCH("女",B28)))</formula>
    </cfRule>
    <cfRule type="containsText" dxfId="1033" priority="192" operator="containsText" text="男">
      <formula>NOT(ISERROR(SEARCH("男",B28)))</formula>
    </cfRule>
  </conditionalFormatting>
  <conditionalFormatting sqref="B29">
    <cfRule type="containsText" dxfId="1032" priority="189" operator="containsText" text="女">
      <formula>NOT(ISERROR(SEARCH("女",B29)))</formula>
    </cfRule>
    <cfRule type="containsText" dxfId="1031" priority="190" operator="containsText" text="男">
      <formula>NOT(ISERROR(SEARCH("男",B29)))</formula>
    </cfRule>
  </conditionalFormatting>
  <conditionalFormatting sqref="D28">
    <cfRule type="containsText" dxfId="1030" priority="187" operator="containsText" text="女">
      <formula>NOT(ISERROR(SEARCH("女",D28)))</formula>
    </cfRule>
    <cfRule type="containsText" dxfId="1029" priority="188" operator="containsText" text="男">
      <formula>NOT(ISERROR(SEARCH("男",D28)))</formula>
    </cfRule>
  </conditionalFormatting>
  <conditionalFormatting sqref="F28">
    <cfRule type="containsText" dxfId="1028" priority="183" operator="containsText" text="女">
      <formula>NOT(ISERROR(SEARCH("女",F28)))</formula>
    </cfRule>
    <cfRule type="containsText" dxfId="1027" priority="184" operator="containsText" text="男">
      <formula>NOT(ISERROR(SEARCH("男",F28)))</formula>
    </cfRule>
  </conditionalFormatting>
  <conditionalFormatting sqref="F29">
    <cfRule type="containsText" dxfId="1026" priority="181" operator="containsText" text="女">
      <formula>NOT(ISERROR(SEARCH("女",F29)))</formula>
    </cfRule>
    <cfRule type="containsText" dxfId="1025" priority="182" operator="containsText" text="男">
      <formula>NOT(ISERROR(SEARCH("男",F29)))</formula>
    </cfRule>
  </conditionalFormatting>
  <conditionalFormatting sqref="H28">
    <cfRule type="containsText" dxfId="1024" priority="179" operator="containsText" text="女">
      <formula>NOT(ISERROR(SEARCH("女",H28)))</formula>
    </cfRule>
    <cfRule type="containsText" dxfId="1023" priority="180" operator="containsText" text="男">
      <formula>NOT(ISERROR(SEARCH("男",H28)))</formula>
    </cfRule>
  </conditionalFormatting>
  <conditionalFormatting sqref="H29">
    <cfRule type="containsText" dxfId="1022" priority="177" operator="containsText" text="女">
      <formula>NOT(ISERROR(SEARCH("女",H29)))</formula>
    </cfRule>
    <cfRule type="containsText" dxfId="1021" priority="178" operator="containsText" text="男">
      <formula>NOT(ISERROR(SEARCH("男",H29)))</formula>
    </cfRule>
  </conditionalFormatting>
  <conditionalFormatting sqref="J29">
    <cfRule type="containsText" dxfId="1020" priority="173" operator="containsText" text="女">
      <formula>NOT(ISERROR(SEARCH("女",J29)))</formula>
    </cfRule>
    <cfRule type="containsText" dxfId="1019" priority="174" operator="containsText" text="男">
      <formula>NOT(ISERROR(SEARCH("男",J29)))</formula>
    </cfRule>
  </conditionalFormatting>
  <conditionalFormatting sqref="B34:C34 E34 G34 I34">
    <cfRule type="containsText" dxfId="1018" priority="165" operator="containsText" text="女">
      <formula>NOT(ISERROR(SEARCH("女",B34)))</formula>
    </cfRule>
    <cfRule type="containsText" dxfId="1017" priority="166" operator="containsText" text="男">
      <formula>NOT(ISERROR(SEARCH("男",B34)))</formula>
    </cfRule>
  </conditionalFormatting>
  <conditionalFormatting sqref="B35">
    <cfRule type="containsText" dxfId="1016" priority="163" operator="containsText" text="女">
      <formula>NOT(ISERROR(SEARCH("女",B35)))</formula>
    </cfRule>
    <cfRule type="containsText" dxfId="1015" priority="164" operator="containsText" text="男">
      <formula>NOT(ISERROR(SEARCH("男",B35)))</formula>
    </cfRule>
  </conditionalFormatting>
  <conditionalFormatting sqref="D35">
    <cfRule type="containsText" dxfId="1014" priority="159" operator="containsText" text="女">
      <formula>NOT(ISERROR(SEARCH("女",D35)))</formula>
    </cfRule>
    <cfRule type="containsText" dxfId="1013" priority="160" operator="containsText" text="男">
      <formula>NOT(ISERROR(SEARCH("男",D35)))</formula>
    </cfRule>
  </conditionalFormatting>
  <conditionalFormatting sqref="F34">
    <cfRule type="containsText" dxfId="1012" priority="157" operator="containsText" text="女">
      <formula>NOT(ISERROR(SEARCH("女",F34)))</formula>
    </cfRule>
    <cfRule type="containsText" dxfId="1011" priority="158" operator="containsText" text="男">
      <formula>NOT(ISERROR(SEARCH("男",F34)))</formula>
    </cfRule>
  </conditionalFormatting>
  <conditionalFormatting sqref="F35">
    <cfRule type="containsText" dxfId="1010" priority="155" operator="containsText" text="女">
      <formula>NOT(ISERROR(SEARCH("女",F35)))</formula>
    </cfRule>
    <cfRule type="containsText" dxfId="1009" priority="156" operator="containsText" text="男">
      <formula>NOT(ISERROR(SEARCH("男",F35)))</formula>
    </cfRule>
  </conditionalFormatting>
  <conditionalFormatting sqref="H34">
    <cfRule type="containsText" dxfId="1008" priority="153" operator="containsText" text="女">
      <formula>NOT(ISERROR(SEARCH("女",H34)))</formula>
    </cfRule>
    <cfRule type="containsText" dxfId="1007" priority="154" operator="containsText" text="男">
      <formula>NOT(ISERROR(SEARCH("男",H34)))</formula>
    </cfRule>
  </conditionalFormatting>
  <conditionalFormatting sqref="J34">
    <cfRule type="containsText" dxfId="1006" priority="149" operator="containsText" text="女">
      <formula>NOT(ISERROR(SEARCH("女",J34)))</formula>
    </cfRule>
    <cfRule type="containsText" dxfId="1005" priority="150" operator="containsText" text="男">
      <formula>NOT(ISERROR(SEARCH("男",J34)))</formula>
    </cfRule>
  </conditionalFormatting>
  <conditionalFormatting sqref="J35">
    <cfRule type="containsText" dxfId="1004" priority="147" operator="containsText" text="女">
      <formula>NOT(ISERROR(SEARCH("女",J35)))</formula>
    </cfRule>
    <cfRule type="containsText" dxfId="1003" priority="148" operator="containsText" text="男">
      <formula>NOT(ISERROR(SEARCH("男",J35)))</formula>
    </cfRule>
  </conditionalFormatting>
  <conditionalFormatting sqref="B40:C40 E40 G40 I40">
    <cfRule type="containsText" dxfId="1002" priority="139" operator="containsText" text="女">
      <formula>NOT(ISERROR(SEARCH("女",B40)))</formula>
    </cfRule>
    <cfRule type="containsText" dxfId="1001" priority="140" operator="containsText" text="男">
      <formula>NOT(ISERROR(SEARCH("男",B40)))</formula>
    </cfRule>
  </conditionalFormatting>
  <conditionalFormatting sqref="B41">
    <cfRule type="containsText" dxfId="1000" priority="137" operator="containsText" text="女">
      <formula>NOT(ISERROR(SEARCH("女",B41)))</formula>
    </cfRule>
    <cfRule type="containsText" dxfId="999" priority="138" operator="containsText" text="男">
      <formula>NOT(ISERROR(SEARCH("男",B41)))</formula>
    </cfRule>
  </conditionalFormatting>
  <conditionalFormatting sqref="D40">
    <cfRule type="containsText" dxfId="998" priority="135" operator="containsText" text="女">
      <formula>NOT(ISERROR(SEARCH("女",D40)))</formula>
    </cfRule>
    <cfRule type="containsText" dxfId="997" priority="136" operator="containsText" text="男">
      <formula>NOT(ISERROR(SEARCH("男",D40)))</formula>
    </cfRule>
  </conditionalFormatting>
  <conditionalFormatting sqref="D41">
    <cfRule type="containsText" dxfId="996" priority="133" operator="containsText" text="女">
      <formula>NOT(ISERROR(SEARCH("女",D41)))</formula>
    </cfRule>
    <cfRule type="containsText" dxfId="995" priority="134" operator="containsText" text="男">
      <formula>NOT(ISERROR(SEARCH("男",D41)))</formula>
    </cfRule>
  </conditionalFormatting>
  <conditionalFormatting sqref="F40">
    <cfRule type="containsText" dxfId="994" priority="131" operator="containsText" text="女">
      <formula>NOT(ISERROR(SEARCH("女",F40)))</formula>
    </cfRule>
    <cfRule type="containsText" dxfId="993" priority="132" operator="containsText" text="男">
      <formula>NOT(ISERROR(SEARCH("男",F40)))</formula>
    </cfRule>
  </conditionalFormatting>
  <conditionalFormatting sqref="F41">
    <cfRule type="containsText" dxfId="992" priority="129" operator="containsText" text="女">
      <formula>NOT(ISERROR(SEARCH("女",F41)))</formula>
    </cfRule>
    <cfRule type="containsText" dxfId="991" priority="130" operator="containsText" text="男">
      <formula>NOT(ISERROR(SEARCH("男",F41)))</formula>
    </cfRule>
  </conditionalFormatting>
  <conditionalFormatting sqref="H40">
    <cfRule type="containsText" dxfId="990" priority="127" operator="containsText" text="女">
      <formula>NOT(ISERROR(SEARCH("女",H40)))</formula>
    </cfRule>
    <cfRule type="containsText" dxfId="989" priority="128" operator="containsText" text="男">
      <formula>NOT(ISERROR(SEARCH("男",H40)))</formula>
    </cfRule>
  </conditionalFormatting>
  <conditionalFormatting sqref="H41">
    <cfRule type="containsText" dxfId="988" priority="125" operator="containsText" text="女">
      <formula>NOT(ISERROR(SEARCH("女",H41)))</formula>
    </cfRule>
    <cfRule type="containsText" dxfId="987" priority="126" operator="containsText" text="男">
      <formula>NOT(ISERROR(SEARCH("男",H41)))</formula>
    </cfRule>
  </conditionalFormatting>
  <conditionalFormatting sqref="J40">
    <cfRule type="containsText" dxfId="986" priority="123" operator="containsText" text="女">
      <formula>NOT(ISERROR(SEARCH("女",J40)))</formula>
    </cfRule>
    <cfRule type="containsText" dxfId="985" priority="124" operator="containsText" text="男">
      <formula>NOT(ISERROR(SEARCH("男",J40)))</formula>
    </cfRule>
  </conditionalFormatting>
  <conditionalFormatting sqref="J41">
    <cfRule type="containsText" dxfId="984" priority="121" operator="containsText" text="女">
      <formula>NOT(ISERROR(SEARCH("女",J41)))</formula>
    </cfRule>
    <cfRule type="containsText" dxfId="983" priority="122" operator="containsText" text="男">
      <formula>NOT(ISERROR(SEARCH("男",J41)))</formula>
    </cfRule>
  </conditionalFormatting>
  <conditionalFormatting sqref="B12">
    <cfRule type="containsText" dxfId="982" priority="114" operator="containsText" text="女">
      <formula>NOT(ISERROR(SEARCH("女",B12)))</formula>
    </cfRule>
    <cfRule type="containsText" dxfId="981" priority="115" operator="containsText" text="男">
      <formula>NOT(ISERROR(SEARCH("男",B12)))</formula>
    </cfRule>
  </conditionalFormatting>
  <conditionalFormatting sqref="D12">
    <cfRule type="containsText" dxfId="980" priority="112" operator="containsText" text="女">
      <formula>NOT(ISERROR(SEARCH("女",D12)))</formula>
    </cfRule>
    <cfRule type="containsText" dxfId="979" priority="113" operator="containsText" text="男">
      <formula>NOT(ISERROR(SEARCH("男",D12)))</formula>
    </cfRule>
  </conditionalFormatting>
  <conditionalFormatting sqref="F12">
    <cfRule type="containsText" dxfId="978" priority="110" operator="containsText" text="女">
      <formula>NOT(ISERROR(SEARCH("女",F12)))</formula>
    </cfRule>
    <cfRule type="containsText" dxfId="977" priority="111" operator="containsText" text="男">
      <formula>NOT(ISERROR(SEARCH("男",F12)))</formula>
    </cfRule>
  </conditionalFormatting>
  <conditionalFormatting sqref="H12">
    <cfRule type="containsText" dxfId="976" priority="108" operator="containsText" text="女">
      <formula>NOT(ISERROR(SEARCH("女",H12)))</formula>
    </cfRule>
    <cfRule type="containsText" dxfId="975" priority="109" operator="containsText" text="男">
      <formula>NOT(ISERROR(SEARCH("男",H12)))</formula>
    </cfRule>
  </conditionalFormatting>
  <conditionalFormatting sqref="J12">
    <cfRule type="containsText" dxfId="974" priority="106" operator="containsText" text="女">
      <formula>NOT(ISERROR(SEARCH("女",J12)))</formula>
    </cfRule>
    <cfRule type="containsText" dxfId="973" priority="107" operator="containsText" text="男">
      <formula>NOT(ISERROR(SEARCH("男",J12)))</formula>
    </cfRule>
  </conditionalFormatting>
  <conditionalFormatting sqref="B18">
    <cfRule type="containsText" dxfId="972" priority="102" operator="containsText" text="女">
      <formula>NOT(ISERROR(SEARCH("女",B18)))</formula>
    </cfRule>
    <cfRule type="containsText" dxfId="971" priority="103" operator="containsText" text="男">
      <formula>NOT(ISERROR(SEARCH("男",B18)))</formula>
    </cfRule>
  </conditionalFormatting>
  <conditionalFormatting sqref="D18">
    <cfRule type="containsText" dxfId="970" priority="100" operator="containsText" text="女">
      <formula>NOT(ISERROR(SEARCH("女",D18)))</formula>
    </cfRule>
    <cfRule type="containsText" dxfId="969" priority="101" operator="containsText" text="男">
      <formula>NOT(ISERROR(SEARCH("男",D18)))</formula>
    </cfRule>
  </conditionalFormatting>
  <conditionalFormatting sqref="F18">
    <cfRule type="containsText" dxfId="968" priority="98" operator="containsText" text="女">
      <formula>NOT(ISERROR(SEARCH("女",F18)))</formula>
    </cfRule>
    <cfRule type="containsText" dxfId="967" priority="99" operator="containsText" text="男">
      <formula>NOT(ISERROR(SEARCH("男",F18)))</formula>
    </cfRule>
  </conditionalFormatting>
  <conditionalFormatting sqref="H18">
    <cfRule type="containsText" dxfId="966" priority="96" operator="containsText" text="女">
      <formula>NOT(ISERROR(SEARCH("女",H18)))</formula>
    </cfRule>
    <cfRule type="containsText" dxfId="965" priority="97" operator="containsText" text="男">
      <formula>NOT(ISERROR(SEARCH("男",H18)))</formula>
    </cfRule>
  </conditionalFormatting>
  <conditionalFormatting sqref="J18">
    <cfRule type="containsText" dxfId="964" priority="94" operator="containsText" text="女">
      <formula>NOT(ISERROR(SEARCH("女",J18)))</formula>
    </cfRule>
    <cfRule type="containsText" dxfId="963" priority="95" operator="containsText" text="男">
      <formula>NOT(ISERROR(SEARCH("男",J18)))</formula>
    </cfRule>
  </conditionalFormatting>
  <conditionalFormatting sqref="B24">
    <cfRule type="containsText" dxfId="962" priority="90" operator="containsText" text="女">
      <formula>NOT(ISERROR(SEARCH("女",B24)))</formula>
    </cfRule>
    <cfRule type="containsText" dxfId="961" priority="91" operator="containsText" text="男">
      <formula>NOT(ISERROR(SEARCH("男",B24)))</formula>
    </cfRule>
  </conditionalFormatting>
  <conditionalFormatting sqref="D24">
    <cfRule type="containsText" dxfId="960" priority="88" operator="containsText" text="女">
      <formula>NOT(ISERROR(SEARCH("女",D24)))</formula>
    </cfRule>
    <cfRule type="containsText" dxfId="959" priority="89" operator="containsText" text="男">
      <formula>NOT(ISERROR(SEARCH("男",D24)))</formula>
    </cfRule>
  </conditionalFormatting>
  <conditionalFormatting sqref="F24">
    <cfRule type="containsText" dxfId="958" priority="86" operator="containsText" text="女">
      <formula>NOT(ISERROR(SEARCH("女",F24)))</formula>
    </cfRule>
    <cfRule type="containsText" dxfId="957" priority="87" operator="containsText" text="男">
      <formula>NOT(ISERROR(SEARCH("男",F24)))</formula>
    </cfRule>
  </conditionalFormatting>
  <conditionalFormatting sqref="H24">
    <cfRule type="containsText" dxfId="956" priority="84" operator="containsText" text="女">
      <formula>NOT(ISERROR(SEARCH("女",H24)))</formula>
    </cfRule>
    <cfRule type="containsText" dxfId="955" priority="85" operator="containsText" text="男">
      <formula>NOT(ISERROR(SEARCH("男",H24)))</formula>
    </cfRule>
  </conditionalFormatting>
  <conditionalFormatting sqref="J24">
    <cfRule type="containsText" dxfId="954" priority="82" operator="containsText" text="女">
      <formula>NOT(ISERROR(SEARCH("女",J24)))</formula>
    </cfRule>
    <cfRule type="containsText" dxfId="953" priority="83" operator="containsText" text="男">
      <formula>NOT(ISERROR(SEARCH("男",J24)))</formula>
    </cfRule>
  </conditionalFormatting>
  <conditionalFormatting sqref="B30">
    <cfRule type="containsText" dxfId="952" priority="78" operator="containsText" text="女">
      <formula>NOT(ISERROR(SEARCH("女",B30)))</formula>
    </cfRule>
    <cfRule type="containsText" dxfId="951" priority="79" operator="containsText" text="男">
      <formula>NOT(ISERROR(SEARCH("男",B30)))</formula>
    </cfRule>
  </conditionalFormatting>
  <conditionalFormatting sqref="D30">
    <cfRule type="containsText" dxfId="950" priority="76" operator="containsText" text="女">
      <formula>NOT(ISERROR(SEARCH("女",D30)))</formula>
    </cfRule>
    <cfRule type="containsText" dxfId="949" priority="77" operator="containsText" text="男">
      <formula>NOT(ISERROR(SEARCH("男",D30)))</formula>
    </cfRule>
  </conditionalFormatting>
  <conditionalFormatting sqref="F30">
    <cfRule type="containsText" dxfId="948" priority="74" operator="containsText" text="女">
      <formula>NOT(ISERROR(SEARCH("女",F30)))</formula>
    </cfRule>
    <cfRule type="containsText" dxfId="947" priority="75" operator="containsText" text="男">
      <formula>NOT(ISERROR(SEARCH("男",F30)))</formula>
    </cfRule>
  </conditionalFormatting>
  <conditionalFormatting sqref="H30">
    <cfRule type="containsText" dxfId="946" priority="72" operator="containsText" text="女">
      <formula>NOT(ISERROR(SEARCH("女",H30)))</formula>
    </cfRule>
    <cfRule type="containsText" dxfId="945" priority="73" operator="containsText" text="男">
      <formula>NOT(ISERROR(SEARCH("男",H30)))</formula>
    </cfRule>
  </conditionalFormatting>
  <conditionalFormatting sqref="J30">
    <cfRule type="containsText" dxfId="944" priority="70" operator="containsText" text="女">
      <formula>NOT(ISERROR(SEARCH("女",J30)))</formula>
    </cfRule>
    <cfRule type="containsText" dxfId="943" priority="71" operator="containsText" text="男">
      <formula>NOT(ISERROR(SEARCH("男",J30)))</formula>
    </cfRule>
  </conditionalFormatting>
  <conditionalFormatting sqref="B36">
    <cfRule type="containsText" dxfId="942" priority="66" operator="containsText" text="女">
      <formula>NOT(ISERROR(SEARCH("女",B36)))</formula>
    </cfRule>
    <cfRule type="containsText" dxfId="941" priority="67" operator="containsText" text="男">
      <formula>NOT(ISERROR(SEARCH("男",B36)))</formula>
    </cfRule>
  </conditionalFormatting>
  <conditionalFormatting sqref="D36">
    <cfRule type="containsText" dxfId="940" priority="64" operator="containsText" text="女">
      <formula>NOT(ISERROR(SEARCH("女",D36)))</formula>
    </cfRule>
    <cfRule type="containsText" dxfId="939" priority="65" operator="containsText" text="男">
      <formula>NOT(ISERROR(SEARCH("男",D36)))</formula>
    </cfRule>
  </conditionalFormatting>
  <conditionalFormatting sqref="F36">
    <cfRule type="containsText" dxfId="938" priority="62" operator="containsText" text="女">
      <formula>NOT(ISERROR(SEARCH("女",F36)))</formula>
    </cfRule>
    <cfRule type="containsText" dxfId="937" priority="63" operator="containsText" text="男">
      <formula>NOT(ISERROR(SEARCH("男",F36)))</formula>
    </cfRule>
  </conditionalFormatting>
  <conditionalFormatting sqref="H36">
    <cfRule type="containsText" dxfId="936" priority="60" operator="containsText" text="女">
      <formula>NOT(ISERROR(SEARCH("女",H36)))</formula>
    </cfRule>
    <cfRule type="containsText" dxfId="935" priority="61" operator="containsText" text="男">
      <formula>NOT(ISERROR(SEARCH("男",H36)))</formula>
    </cfRule>
  </conditionalFormatting>
  <conditionalFormatting sqref="J36">
    <cfRule type="containsText" dxfId="934" priority="58" operator="containsText" text="女">
      <formula>NOT(ISERROR(SEARCH("女",J36)))</formula>
    </cfRule>
    <cfRule type="containsText" dxfId="933" priority="59" operator="containsText" text="男">
      <formula>NOT(ISERROR(SEARCH("男",J36)))</formula>
    </cfRule>
  </conditionalFormatting>
  <conditionalFormatting sqref="B42">
    <cfRule type="containsText" dxfId="932" priority="54" operator="containsText" text="女">
      <formula>NOT(ISERROR(SEARCH("女",B42)))</formula>
    </cfRule>
    <cfRule type="containsText" dxfId="931" priority="55" operator="containsText" text="男">
      <formula>NOT(ISERROR(SEARCH("男",B42)))</formula>
    </cfRule>
  </conditionalFormatting>
  <conditionalFormatting sqref="D42">
    <cfRule type="containsText" dxfId="930" priority="52" operator="containsText" text="女">
      <formula>NOT(ISERROR(SEARCH("女",D42)))</formula>
    </cfRule>
    <cfRule type="containsText" dxfId="929" priority="53" operator="containsText" text="男">
      <formula>NOT(ISERROR(SEARCH("男",D42)))</formula>
    </cfRule>
  </conditionalFormatting>
  <conditionalFormatting sqref="F42">
    <cfRule type="containsText" dxfId="928" priority="50" operator="containsText" text="女">
      <formula>NOT(ISERROR(SEARCH("女",F42)))</formula>
    </cfRule>
    <cfRule type="containsText" dxfId="927" priority="51" operator="containsText" text="男">
      <formula>NOT(ISERROR(SEARCH("男",F42)))</formula>
    </cfRule>
  </conditionalFormatting>
  <conditionalFormatting sqref="H42">
    <cfRule type="containsText" dxfId="926" priority="48" operator="containsText" text="女">
      <formula>NOT(ISERROR(SEARCH("女",H42)))</formula>
    </cfRule>
    <cfRule type="containsText" dxfId="925" priority="49" operator="containsText" text="男">
      <formula>NOT(ISERROR(SEARCH("男",H42)))</formula>
    </cfRule>
  </conditionalFormatting>
  <conditionalFormatting sqref="J42">
    <cfRule type="containsText" dxfId="924" priority="46" operator="containsText" text="女">
      <formula>NOT(ISERROR(SEARCH("女",J42)))</formula>
    </cfRule>
    <cfRule type="containsText" dxfId="923" priority="47" operator="containsText" text="男">
      <formula>NOT(ISERROR(SEARCH("男",J42)))</formula>
    </cfRule>
  </conditionalFormatting>
  <conditionalFormatting sqref="O4:XFD4">
    <cfRule type="containsText" dxfId="922" priority="42" operator="containsText" text="女">
      <formula>NOT(ISERROR(SEARCH("女",O4)))</formula>
    </cfRule>
    <cfRule type="containsText" dxfId="921" priority="43" operator="containsText" text="男">
      <formula>NOT(ISERROR(SEARCH("男",O4)))</formula>
    </cfRule>
  </conditionalFormatting>
  <conditionalFormatting sqref="H4">
    <cfRule type="containsText" dxfId="920" priority="26" operator="containsText" text="女">
      <formula>NOT(ISERROR(SEARCH("女",H4)))</formula>
    </cfRule>
    <cfRule type="containsText" dxfId="919" priority="27" operator="containsText" text="男">
      <formula>NOT(ISERROR(SEARCH("男",H4)))</formula>
    </cfRule>
  </conditionalFormatting>
  <conditionalFormatting sqref="B4:C4 E4 G4 I4">
    <cfRule type="containsText" dxfId="918" priority="38" operator="containsText" text="女">
      <formula>NOT(ISERROR(SEARCH("女",B4)))</formula>
    </cfRule>
    <cfRule type="containsText" dxfId="917" priority="39" operator="containsText" text="男">
      <formula>NOT(ISERROR(SEARCH("男",B4)))</formula>
    </cfRule>
  </conditionalFormatting>
  <conditionalFormatting sqref="B5">
    <cfRule type="containsText" dxfId="916" priority="36" operator="containsText" text="女">
      <formula>NOT(ISERROR(SEARCH("女",B5)))</formula>
    </cfRule>
    <cfRule type="containsText" dxfId="915" priority="37" operator="containsText" text="男">
      <formula>NOT(ISERROR(SEARCH("男",B5)))</formula>
    </cfRule>
  </conditionalFormatting>
  <conditionalFormatting sqref="D4">
    <cfRule type="containsText" dxfId="914" priority="34" operator="containsText" text="女">
      <formula>NOT(ISERROR(SEARCH("女",D4)))</formula>
    </cfRule>
    <cfRule type="containsText" dxfId="913" priority="35" operator="containsText" text="男">
      <formula>NOT(ISERROR(SEARCH("男",D4)))</formula>
    </cfRule>
  </conditionalFormatting>
  <conditionalFormatting sqref="D5">
    <cfRule type="containsText" dxfId="912" priority="32" operator="containsText" text="女">
      <formula>NOT(ISERROR(SEARCH("女",D5)))</formula>
    </cfRule>
    <cfRule type="containsText" dxfId="911" priority="33" operator="containsText" text="男">
      <formula>NOT(ISERROR(SEARCH("男",D5)))</formula>
    </cfRule>
  </conditionalFormatting>
  <conditionalFormatting sqref="F4">
    <cfRule type="containsText" dxfId="910" priority="30" operator="containsText" text="女">
      <formula>NOT(ISERROR(SEARCH("女",F4)))</formula>
    </cfRule>
    <cfRule type="containsText" dxfId="909" priority="31" operator="containsText" text="男">
      <formula>NOT(ISERROR(SEARCH("男",F4)))</formula>
    </cfRule>
  </conditionalFormatting>
  <conditionalFormatting sqref="F5">
    <cfRule type="containsText" dxfId="908" priority="28" operator="containsText" text="女">
      <formula>NOT(ISERROR(SEARCH("女",F5)))</formula>
    </cfRule>
    <cfRule type="containsText" dxfId="907" priority="29" operator="containsText" text="男">
      <formula>NOT(ISERROR(SEARCH("男",F5)))</formula>
    </cfRule>
  </conditionalFormatting>
  <conditionalFormatting sqref="H5">
    <cfRule type="containsText" dxfId="906" priority="24" operator="containsText" text="女">
      <formula>NOT(ISERROR(SEARCH("女",H5)))</formula>
    </cfRule>
    <cfRule type="containsText" dxfId="905" priority="25" operator="containsText" text="男">
      <formula>NOT(ISERROR(SEARCH("男",H5)))</formula>
    </cfRule>
  </conditionalFormatting>
  <conditionalFormatting sqref="J4">
    <cfRule type="containsText" dxfId="904" priority="22" operator="containsText" text="女">
      <formula>NOT(ISERROR(SEARCH("女",J4)))</formula>
    </cfRule>
    <cfRule type="containsText" dxfId="903" priority="23" operator="containsText" text="男">
      <formula>NOT(ISERROR(SEARCH("男",J4)))</formula>
    </cfRule>
  </conditionalFormatting>
  <conditionalFormatting sqref="J5">
    <cfRule type="containsText" dxfId="902" priority="20" operator="containsText" text="女">
      <formula>NOT(ISERROR(SEARCH("女",J5)))</formula>
    </cfRule>
    <cfRule type="containsText" dxfId="901" priority="21" operator="containsText" text="男">
      <formula>NOT(ISERROR(SEARCH("男",J5)))</formula>
    </cfRule>
  </conditionalFormatting>
  <conditionalFormatting sqref="B6">
    <cfRule type="containsText" dxfId="900" priority="13" operator="containsText" text="女">
      <formula>NOT(ISERROR(SEARCH("女",B6)))</formula>
    </cfRule>
    <cfRule type="containsText" dxfId="899" priority="14" operator="containsText" text="男">
      <formula>NOT(ISERROR(SEARCH("男",B6)))</formula>
    </cfRule>
  </conditionalFormatting>
  <conditionalFormatting sqref="D6">
    <cfRule type="containsText" dxfId="898" priority="11" operator="containsText" text="女">
      <formula>NOT(ISERROR(SEARCH("女",D6)))</formula>
    </cfRule>
    <cfRule type="containsText" dxfId="897" priority="12" operator="containsText" text="男">
      <formula>NOT(ISERROR(SEARCH("男",D6)))</formula>
    </cfRule>
  </conditionalFormatting>
  <conditionalFormatting sqref="F6">
    <cfRule type="containsText" dxfId="896" priority="9" operator="containsText" text="女">
      <formula>NOT(ISERROR(SEARCH("女",F6)))</formula>
    </cfRule>
    <cfRule type="containsText" dxfId="895" priority="10" operator="containsText" text="男">
      <formula>NOT(ISERROR(SEARCH("男",F6)))</formula>
    </cfRule>
  </conditionalFormatting>
  <conditionalFormatting sqref="H6">
    <cfRule type="containsText" dxfId="894" priority="7" operator="containsText" text="女">
      <formula>NOT(ISERROR(SEARCH("女",H6)))</formula>
    </cfRule>
    <cfRule type="containsText" dxfId="893" priority="8" operator="containsText" text="男">
      <formula>NOT(ISERROR(SEARCH("男",H6)))</formula>
    </cfRule>
  </conditionalFormatting>
  <conditionalFormatting sqref="J6">
    <cfRule type="containsText" dxfId="892" priority="5" operator="containsText" text="女">
      <formula>NOT(ISERROR(SEARCH("女",J6)))</formula>
    </cfRule>
    <cfRule type="containsText" dxfId="891" priority="6" operator="containsText" text="男">
      <formula>NOT(ISERROR(SEARCH("男",J6)))</formula>
    </cfRule>
  </conditionalFormatting>
  <conditionalFormatting sqref="B8:J8 B14:J14 B20:J20 B26:J26 B32:J32 B38:J38">
    <cfRule type="duplicateValues" dxfId="890" priority="306"/>
  </conditionalFormatting>
  <conditionalFormatting sqref="B2:J2">
    <cfRule type="duplicateValues" dxfId="889" priority="312"/>
  </conditionalFormatting>
  <pageMargins left="0.39370078740157483" right="0.39370078740157483" top="0.39370078740157483" bottom="0.39370078740157483" header="0" footer="0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37"/>
  <sheetViews>
    <sheetView view="pageBreakPreview" zoomScaleNormal="100" zoomScaleSheetLayoutView="100" workbookViewId="0">
      <selection activeCell="P10" sqref="P10"/>
    </sheetView>
  </sheetViews>
  <sheetFormatPr defaultColWidth="9" defaultRowHeight="21.5" x14ac:dyDescent="0.4"/>
  <cols>
    <col min="1" max="1" width="3.6328125" style="12" customWidth="1"/>
    <col min="2" max="2" width="11.6328125" style="12" customWidth="1"/>
    <col min="3" max="3" width="0.90625" style="12" customWidth="1"/>
    <col min="4" max="4" width="11.6328125" style="12" customWidth="1"/>
    <col min="5" max="5" width="0.90625" style="12" customWidth="1"/>
    <col min="6" max="6" width="11.6328125" style="12" customWidth="1"/>
    <col min="7" max="7" width="0.90625" style="12" customWidth="1"/>
    <col min="8" max="8" width="11.6328125" style="12" customWidth="1"/>
    <col min="9" max="9" width="0.90625" style="12" customWidth="1"/>
    <col min="10" max="10" width="11.6328125" style="12" customWidth="1"/>
    <col min="11" max="11" width="0.90625" style="12" customWidth="1"/>
    <col min="12" max="12" width="11.6328125" style="12" customWidth="1"/>
    <col min="13" max="13" width="3.6328125" style="12" customWidth="1"/>
    <col min="14" max="14" width="0.36328125" style="12" customWidth="1"/>
    <col min="15" max="15" width="4.26953125" style="12" customWidth="1"/>
    <col min="16" max="16" width="11.1796875" style="12" customWidth="1"/>
    <col min="17" max="16384" width="9" style="12"/>
  </cols>
  <sheetData>
    <row r="1" spans="1:16" x14ac:dyDescent="0.4">
      <c r="B1" s="12" t="str">
        <f>個資!F1&amp;"學年"</f>
        <v>109-1學年</v>
      </c>
      <c r="C1" s="13"/>
      <c r="D1" s="108" t="str">
        <f>個資!C6&amp;"班  "&amp;個資!F4 &amp;個資!A4</f>
        <v>101班  迪士尼導師</v>
      </c>
      <c r="E1" s="13"/>
      <c r="F1" s="13"/>
      <c r="G1" s="13"/>
      <c r="H1" s="13"/>
      <c r="I1" s="13"/>
      <c r="J1" s="13"/>
      <c r="L1" s="118">
        <f ca="1">TODAY()</f>
        <v>44006</v>
      </c>
    </row>
    <row r="2" spans="1:16" ht="10" customHeight="1" thickBot="1" x14ac:dyDescent="0.45">
      <c r="C2" s="13"/>
      <c r="D2" s="13"/>
      <c r="E2" s="13"/>
      <c r="F2" s="13"/>
      <c r="G2" s="13"/>
      <c r="H2" s="13"/>
      <c r="I2" s="13"/>
      <c r="J2" s="13"/>
    </row>
    <row r="3" spans="1:16" ht="20.149999999999999" customHeight="1" x14ac:dyDescent="0.4">
      <c r="A3" s="253" t="s">
        <v>47</v>
      </c>
      <c r="B3" s="18"/>
      <c r="C3" s="220"/>
      <c r="D3" s="18"/>
      <c r="E3" s="220"/>
      <c r="F3" s="18"/>
      <c r="G3" s="220"/>
      <c r="H3" s="18"/>
      <c r="I3" s="220"/>
      <c r="J3" s="18"/>
      <c r="K3" s="220"/>
      <c r="L3" s="18"/>
      <c r="M3" s="253" t="s">
        <v>47</v>
      </c>
      <c r="N3" s="218"/>
      <c r="O3" s="134" t="s">
        <v>0</v>
      </c>
      <c r="P3" s="134" t="s">
        <v>139</v>
      </c>
    </row>
    <row r="4" spans="1:16" ht="20.149999999999999" customHeight="1" x14ac:dyDescent="0.4">
      <c r="A4" s="253"/>
      <c r="B4" s="14" t="str">
        <f>IFERROR(INDEX(座位輸入!$F:$F,MATCH(B3,座位輸入!$E:$E,0)),"")</f>
        <v/>
      </c>
      <c r="D4" s="14" t="str">
        <f>IFERROR(INDEX(座位輸入!$F:$F,MATCH(D3,座位輸入!$E:$E,0)),"")</f>
        <v/>
      </c>
      <c r="F4" s="14" t="str">
        <f>IFERROR(INDEX(座位輸入!$F:$F,MATCH(F3,座位輸入!$E:$E,0)),"")</f>
        <v/>
      </c>
      <c r="H4" s="14" t="str">
        <f>IFERROR(INDEX(座位輸入!$F:$F,MATCH(H3,座位輸入!$E:$E,0)),"")</f>
        <v/>
      </c>
      <c r="J4" s="14" t="str">
        <f>IFERROR(INDEX(座位輸入!$F:$F,MATCH(J3,座位輸入!$E:$E,0)),"")</f>
        <v/>
      </c>
      <c r="L4" s="14" t="str">
        <f>IFERROR(INDEX(座位輸入!$F:$F,MATCH(L3,座位輸入!$E:$E,0)),"")</f>
        <v/>
      </c>
      <c r="M4" s="253"/>
      <c r="N4" s="218"/>
      <c r="O4" s="134">
        <v>1</v>
      </c>
      <c r="P4" s="134" t="str">
        <f>IFERROR(INDEX(個資!$E:$E,MATCH(O4,個資!$A:$A,0)),"")</f>
        <v>唐老鴨(男)</v>
      </c>
    </row>
    <row r="5" spans="1:16" ht="20.149999999999999" customHeight="1" x14ac:dyDescent="0.4">
      <c r="A5" s="253"/>
      <c r="B5" s="14" t="str">
        <f>IFERROR(INDEX(座位輸入!$G:$G,MATCH(B3,座位輸入!$E:$E,0)),"")</f>
        <v/>
      </c>
      <c r="D5" s="14" t="str">
        <f>IFERROR(INDEX(座位輸入!$G:$G,MATCH(D3,座位輸入!$E:$E,0)),"")</f>
        <v/>
      </c>
      <c r="F5" s="14" t="str">
        <f>IFERROR(INDEX(座位輸入!$G:$G,MATCH(F3,座位輸入!$E:$E,0)),"")</f>
        <v/>
      </c>
      <c r="H5" s="14" t="str">
        <f>IFERROR(INDEX(座位輸入!$G:$G,MATCH(H3,座位輸入!$E:$E,0)),"")</f>
        <v/>
      </c>
      <c r="J5" s="14" t="str">
        <f>IFERROR(INDEX(座位輸入!$G:$G,MATCH(J3,座位輸入!$E:$E,0)),"")</f>
        <v/>
      </c>
      <c r="L5" s="14" t="str">
        <f>IFERROR(INDEX(座位輸入!$G:$G,MATCH(L3,座位輸入!$E:$E,0)),"")</f>
        <v/>
      </c>
      <c r="M5" s="253"/>
      <c r="N5" s="218"/>
      <c r="O5" s="134">
        <v>2</v>
      </c>
      <c r="P5" s="134" t="str">
        <f>IFERROR(INDEX(個資!$E:$E,MATCH(O5,個資!$A:$A,0)),"")</f>
        <v>跳跳虎(男)</v>
      </c>
    </row>
    <row r="6" spans="1:16" ht="20.149999999999999" customHeight="1" x14ac:dyDescent="0.4">
      <c r="A6" s="253"/>
      <c r="B6" s="14" t="str">
        <f>IFERROR(INDEX(座位輸入!$H:$H,MATCH(B3,座位輸入!$E:$E,0)),"")</f>
        <v/>
      </c>
      <c r="D6" s="14" t="str">
        <f>IFERROR(INDEX(座位輸入!$H:$H,MATCH(D3,座位輸入!$E:$E,0)),"")</f>
        <v/>
      </c>
      <c r="F6" s="14" t="str">
        <f>IFERROR(INDEX(座位輸入!$H:$H,MATCH(F3,座位輸入!$E:$E,0)),"")</f>
        <v/>
      </c>
      <c r="H6" s="14" t="str">
        <f>IFERROR(INDEX(座位輸入!$H:$H,MATCH(H3,座位輸入!$E:$E,0)),"")</f>
        <v/>
      </c>
      <c r="J6" s="14" t="str">
        <f>IFERROR(INDEX(座位輸入!$H:$H,MATCH(J3,座位輸入!$E:$E,0)),"")</f>
        <v/>
      </c>
      <c r="L6" s="14" t="str">
        <f>IFERROR(INDEX(座位輸入!$H:$H,MATCH(L3,座位輸入!$E:$E,0)),"")</f>
        <v/>
      </c>
      <c r="M6" s="253"/>
      <c r="N6" s="218"/>
      <c r="O6" s="134">
        <v>3</v>
      </c>
      <c r="P6" s="134" t="str">
        <f>IFERROR(INDEX(個資!$E:$E,MATCH(O6,個資!$A:$A,0)),"")</f>
        <v>小熊維尼(男)</v>
      </c>
    </row>
    <row r="7" spans="1:16" ht="20.149999999999999" customHeight="1" x14ac:dyDescent="0.4">
      <c r="A7" s="218"/>
      <c r="B7" s="49" t="str">
        <f>IFERROR(INDEX(座位輸入!$I:$I,MATCH(B3,座位輸入!$E:$E,0)),"")</f>
        <v/>
      </c>
      <c r="C7" s="48"/>
      <c r="D7" s="49" t="str">
        <f>IFERROR(INDEX(座位輸入!$I:$I,MATCH(D3,座位輸入!$E:$E,0)),"")</f>
        <v/>
      </c>
      <c r="E7" s="48"/>
      <c r="F7" s="49" t="str">
        <f>IFERROR(INDEX(座位輸入!$I:$I,MATCH(F3,座位輸入!$E:$E,0)),"")</f>
        <v/>
      </c>
      <c r="G7" s="48"/>
      <c r="H7" s="49" t="str">
        <f>IFERROR(INDEX(座位輸入!$I:$I,MATCH(H3,座位輸入!$E:$E,0)),"")</f>
        <v/>
      </c>
      <c r="I7" s="48"/>
      <c r="J7" s="49" t="str">
        <f>IFERROR(INDEX(座位輸入!$I:$I,MATCH(J3,座位輸入!$E:$E,0)),"")</f>
        <v/>
      </c>
      <c r="L7" s="49" t="str">
        <f>IFERROR(INDEX(座位輸入!$I:$I,MATCH(L3,座位輸入!$E:$E,0)),"")</f>
        <v/>
      </c>
      <c r="M7" s="218"/>
      <c r="N7" s="218"/>
      <c r="O7" s="134">
        <v>4</v>
      </c>
      <c r="P7" s="134" t="str">
        <f>IFERROR(INDEX(個資!$E:$E,MATCH(O7,個資!$A:$A,0)),"")</f>
        <v>米老鼠 (男)</v>
      </c>
    </row>
    <row r="8" spans="1:16" ht="20.149999999999999" customHeight="1" thickBot="1" x14ac:dyDescent="0.45">
      <c r="O8" s="134">
        <v>5</v>
      </c>
      <c r="P8" s="134" t="str">
        <f>IFERROR(INDEX(個資!$E:$E,MATCH(O8,個資!$A:$A,0)),"")</f>
        <v>小豬(男)</v>
      </c>
    </row>
    <row r="9" spans="1:16" ht="20.149999999999999" customHeight="1" x14ac:dyDescent="0.4">
      <c r="A9" s="253" t="s">
        <v>46</v>
      </c>
      <c r="B9" s="18"/>
      <c r="C9" s="220"/>
      <c r="D9" s="18"/>
      <c r="E9" s="220"/>
      <c r="F9" s="18"/>
      <c r="G9" s="220"/>
      <c r="H9" s="18"/>
      <c r="I9" s="220"/>
      <c r="J9" s="18"/>
      <c r="K9" s="220"/>
      <c r="L9" s="18"/>
      <c r="M9" s="253" t="s">
        <v>46</v>
      </c>
      <c r="N9" s="218"/>
      <c r="O9" s="134">
        <v>6</v>
      </c>
      <c r="P9" s="134" t="str">
        <f>IFERROR(INDEX(個資!$E:$E,MATCH(O9,個資!$A:$A,0)),"")</f>
        <v>白雪公主(男)</v>
      </c>
    </row>
    <row r="10" spans="1:16" ht="20.149999999999999" customHeight="1" x14ac:dyDescent="0.4">
      <c r="A10" s="253"/>
      <c r="B10" s="14" t="str">
        <f>IFERROR(INDEX(座位輸入!$F:$F,MATCH(B9,座位輸入!$E:$E,0)),"")</f>
        <v/>
      </c>
      <c r="D10" s="14" t="str">
        <f>IFERROR(INDEX(座位輸入!$F:$F,MATCH(D9,座位輸入!$E:$E,0)),"")</f>
        <v/>
      </c>
      <c r="F10" s="14" t="str">
        <f>IFERROR(INDEX(座位輸入!$F:$F,MATCH(F9,座位輸入!$E:$E,0)),"")</f>
        <v/>
      </c>
      <c r="H10" s="14" t="str">
        <f>IFERROR(INDEX(座位輸入!$F:$F,MATCH(H9,座位輸入!$E:$E,0)),"")</f>
        <v/>
      </c>
      <c r="J10" s="14" t="str">
        <f>IFERROR(INDEX(座位輸入!$F:$F,MATCH(J9,座位輸入!$E:$E,0)),"")</f>
        <v/>
      </c>
      <c r="L10" s="14" t="str">
        <f>IFERROR(INDEX(座位輸入!$F:$F,MATCH(L9,座位輸入!$E:$E,0)),"")</f>
        <v/>
      </c>
      <c r="M10" s="253"/>
      <c r="N10" s="218"/>
      <c r="O10" s="134">
        <v>7</v>
      </c>
      <c r="P10" s="134" t="str">
        <f>IFERROR(INDEX(個資!$E:$E,MATCH(O10,個資!$A:$A,0)),"")</f>
        <v>灰姑娘(男)</v>
      </c>
    </row>
    <row r="11" spans="1:16" ht="20.149999999999999" customHeight="1" x14ac:dyDescent="0.4">
      <c r="A11" s="253"/>
      <c r="B11" s="14" t="str">
        <f>IFERROR(INDEX(座位輸入!$G:$G,MATCH(B9,座位輸入!$E:$E,0)),"")</f>
        <v/>
      </c>
      <c r="D11" s="14" t="str">
        <f>IFERROR(INDEX(座位輸入!$G:$G,MATCH(D9,座位輸入!$E:$E,0)),"")</f>
        <v/>
      </c>
      <c r="F11" s="14" t="str">
        <f>IFERROR(INDEX(座位輸入!$G:$G,MATCH(F9,座位輸入!$E:$E,0)),"")</f>
        <v/>
      </c>
      <c r="H11" s="14" t="str">
        <f>IFERROR(INDEX(座位輸入!$G:$G,MATCH(H9,座位輸入!$E:$E,0)),"")</f>
        <v/>
      </c>
      <c r="J11" s="14" t="str">
        <f>IFERROR(INDEX(座位輸入!$G:$G,MATCH(J9,座位輸入!$E:$E,0)),"")</f>
        <v/>
      </c>
      <c r="L11" s="14" t="str">
        <f>IFERROR(INDEX(座位輸入!$G:$G,MATCH(L9,座位輸入!$E:$E,0)),"")</f>
        <v/>
      </c>
      <c r="M11" s="253"/>
      <c r="N11" s="218"/>
      <c r="O11" s="134">
        <v>8</v>
      </c>
      <c r="P11" s="134" t="str">
        <f>IFERROR(INDEX(個資!$E:$E,MATCH(O11,個資!$A:$A,0)),"")</f>
        <v>皮諾丘(男)</v>
      </c>
    </row>
    <row r="12" spans="1:16" ht="20.149999999999999" customHeight="1" x14ac:dyDescent="0.4">
      <c r="A12" s="253"/>
      <c r="B12" s="14" t="str">
        <f>IFERROR(INDEX(座位輸入!$H:$H,MATCH(B9,座位輸入!$E:$E,0)),"")</f>
        <v/>
      </c>
      <c r="D12" s="14" t="str">
        <f>IFERROR(INDEX(座位輸入!$H:$H,MATCH(D9,座位輸入!$E:$E,0)),"")</f>
        <v/>
      </c>
      <c r="F12" s="14" t="str">
        <f>IFERROR(INDEX(座位輸入!$H:$H,MATCH(F9,座位輸入!$E:$E,0)),"")</f>
        <v/>
      </c>
      <c r="H12" s="14" t="str">
        <f>IFERROR(INDEX(座位輸入!$H:$H,MATCH(H9,座位輸入!$E:$E,0)),"")</f>
        <v/>
      </c>
      <c r="J12" s="14" t="str">
        <f>IFERROR(INDEX(座位輸入!$H:$H,MATCH(J9,座位輸入!$E:$E,0)),"")</f>
        <v/>
      </c>
      <c r="L12" s="14" t="str">
        <f>IFERROR(INDEX(座位輸入!$H:$H,MATCH(L9,座位輸入!$E:$E,0)),"")</f>
        <v/>
      </c>
      <c r="M12" s="253"/>
      <c r="N12" s="218"/>
      <c r="O12" s="134">
        <v>9</v>
      </c>
      <c r="P12" s="134" t="str">
        <f>IFERROR(INDEX(個資!$E:$E,MATCH(O12,個資!$A:$A,0)),"")</f>
        <v>小鹿斑比(男)</v>
      </c>
    </row>
    <row r="13" spans="1:16" ht="20.149999999999999" customHeight="1" x14ac:dyDescent="0.4">
      <c r="A13" s="218"/>
      <c r="B13" s="49" t="str">
        <f>IFERROR(INDEX(座位輸入!$I:$I,MATCH(B9,座位輸入!$E:$E,0)),"")</f>
        <v/>
      </c>
      <c r="C13" s="48"/>
      <c r="D13" s="49" t="str">
        <f>IFERROR(INDEX(座位輸入!$I:$I,MATCH(D9,座位輸入!$E:$E,0)),"")</f>
        <v/>
      </c>
      <c r="E13" s="48"/>
      <c r="F13" s="49" t="str">
        <f>IFERROR(INDEX(座位輸入!$I:$I,MATCH(F9,座位輸入!$E:$E,0)),"")</f>
        <v/>
      </c>
      <c r="G13" s="48"/>
      <c r="H13" s="49" t="str">
        <f>IFERROR(INDEX(座位輸入!$I:$I,MATCH(H9,座位輸入!$E:$E,0)),"")</f>
        <v/>
      </c>
      <c r="I13" s="48"/>
      <c r="J13" s="49" t="str">
        <f>IFERROR(INDEX(座位輸入!$I:$I,MATCH(J9,座位輸入!$E:$E,0)),"")</f>
        <v/>
      </c>
      <c r="L13" s="49" t="str">
        <f>IFERROR(INDEX(座位輸入!$I:$I,MATCH(L9,座位輸入!$E:$E,0)),"")</f>
        <v/>
      </c>
      <c r="M13" s="218"/>
      <c r="N13" s="218"/>
      <c r="O13" s="134">
        <v>10</v>
      </c>
      <c r="P13" s="134" t="str">
        <f>IFERROR(INDEX(個資!$E:$E,MATCH(O13,個資!$A:$A,0)),"")</f>
        <v>邦妮兔(男)</v>
      </c>
    </row>
    <row r="14" spans="1:16" ht="20.149999999999999" customHeight="1" thickBot="1" x14ac:dyDescent="0.45">
      <c r="O14" s="134">
        <v>11</v>
      </c>
      <c r="P14" s="134" t="str">
        <f>IFERROR(INDEX(個資!$E:$E,MATCH(O14,個資!$A:$A,0)),"")</f>
        <v>史瑞克(男)</v>
      </c>
    </row>
    <row r="15" spans="1:16" ht="20.149999999999999" customHeight="1" x14ac:dyDescent="0.4">
      <c r="A15" s="253" t="s">
        <v>45</v>
      </c>
      <c r="B15" s="18"/>
      <c r="C15" s="220"/>
      <c r="D15" s="18"/>
      <c r="E15" s="220"/>
      <c r="F15" s="18"/>
      <c r="G15" s="220"/>
      <c r="H15" s="18"/>
      <c r="I15" s="220"/>
      <c r="J15" s="18"/>
      <c r="K15" s="220"/>
      <c r="L15" s="18"/>
      <c r="M15" s="253" t="s">
        <v>45</v>
      </c>
      <c r="N15" s="218"/>
      <c r="O15" s="134">
        <v>12</v>
      </c>
      <c r="P15" s="134" t="str">
        <f>IFERROR(INDEX(個資!$E:$E,MATCH(O15,個資!$A:$A,0)),"")</f>
        <v>巴斯光年(男)</v>
      </c>
    </row>
    <row r="16" spans="1:16" ht="20.149999999999999" customHeight="1" x14ac:dyDescent="0.4">
      <c r="A16" s="253"/>
      <c r="B16" s="14" t="str">
        <f>IFERROR(INDEX(座位輸入!$F:$F,MATCH(B15,座位輸入!$E:$E,0)),"")</f>
        <v/>
      </c>
      <c r="D16" s="14" t="str">
        <f>IFERROR(INDEX(座位輸入!$F:$F,MATCH(D15,座位輸入!$E:$E,0)),"")</f>
        <v/>
      </c>
      <c r="F16" s="14" t="str">
        <f>IFERROR(INDEX(座位輸入!$F:$F,MATCH(F15,座位輸入!$E:$E,0)),"")</f>
        <v/>
      </c>
      <c r="H16" s="14" t="str">
        <f>IFERROR(INDEX(座位輸入!$F:$F,MATCH(H15,座位輸入!$E:$E,0)),"")</f>
        <v/>
      </c>
      <c r="J16" s="14" t="str">
        <f>IFERROR(INDEX(座位輸入!$F:$F,MATCH(J15,座位輸入!$E:$E,0)),"")</f>
        <v/>
      </c>
      <c r="L16" s="14" t="str">
        <f>IFERROR(INDEX(座位輸入!$F:$F,MATCH(L15,座位輸入!$E:$E,0)),"")</f>
        <v/>
      </c>
      <c r="M16" s="253"/>
      <c r="N16" s="218"/>
      <c r="O16" s="134">
        <v>13</v>
      </c>
      <c r="P16" s="134" t="str">
        <f>IFERROR(INDEX(個資!$E:$E,MATCH(O16,個資!$A:$A,0)),"")</f>
        <v>史迪奇(男)</v>
      </c>
    </row>
    <row r="17" spans="1:16" ht="20.149999999999999" customHeight="1" x14ac:dyDescent="0.4">
      <c r="A17" s="253"/>
      <c r="B17" s="14" t="str">
        <f>IFERROR(INDEX(座位輸入!$G:$G,MATCH(B15,座位輸入!$E:$E,0)),"")</f>
        <v/>
      </c>
      <c r="D17" s="14" t="str">
        <f>IFERROR(INDEX(座位輸入!$G:$G,MATCH(D15,座位輸入!$E:$E,0)),"")</f>
        <v/>
      </c>
      <c r="F17" s="14" t="str">
        <f>IFERROR(INDEX(座位輸入!$G:$G,MATCH(F15,座位輸入!$E:$E,0)),"")</f>
        <v/>
      </c>
      <c r="H17" s="14" t="str">
        <f>IFERROR(INDEX(座位輸入!$G:$G,MATCH(H15,座位輸入!$E:$E,0)),"")</f>
        <v/>
      </c>
      <c r="J17" s="14" t="str">
        <f>IFERROR(INDEX(座位輸入!$G:$G,MATCH(J15,座位輸入!$E:$E,0)),"")</f>
        <v/>
      </c>
      <c r="L17" s="14" t="str">
        <f>IFERROR(INDEX(座位輸入!$G:$G,MATCH(L15,座位輸入!$E:$E,0)),"")</f>
        <v/>
      </c>
      <c r="M17" s="253"/>
      <c r="N17" s="218"/>
      <c r="O17" s="134">
        <v>14</v>
      </c>
      <c r="P17" s="134" t="str">
        <f>IFERROR(INDEX(個資!$E:$E,MATCH(O17,個資!$A:$A,0)),"")</f>
        <v>大眼仔(男)</v>
      </c>
    </row>
    <row r="18" spans="1:16" ht="20.149999999999999" customHeight="1" x14ac:dyDescent="0.4">
      <c r="A18" s="253"/>
      <c r="B18" s="14" t="str">
        <f>IFERROR(INDEX(座位輸入!$H:$H,MATCH(B15,座位輸入!$E:$E,0)),"")</f>
        <v/>
      </c>
      <c r="D18" s="14" t="str">
        <f>IFERROR(INDEX(座位輸入!$H:$H,MATCH(D15,座位輸入!$E:$E,0)),"")</f>
        <v/>
      </c>
      <c r="F18" s="14" t="str">
        <f>IFERROR(INDEX(座位輸入!$H:$H,MATCH(F15,座位輸入!$E:$E,0)),"")</f>
        <v/>
      </c>
      <c r="H18" s="14" t="str">
        <f>IFERROR(INDEX(座位輸入!$H:$H,MATCH(H15,座位輸入!$E:$E,0)),"")</f>
        <v/>
      </c>
      <c r="J18" s="14" t="str">
        <f>IFERROR(INDEX(座位輸入!$H:$H,MATCH(J15,座位輸入!$E:$E,0)),"")</f>
        <v/>
      </c>
      <c r="L18" s="14" t="str">
        <f>IFERROR(INDEX(座位輸入!$H:$H,MATCH(L15,座位輸入!$E:$E,0)),"")</f>
        <v/>
      </c>
      <c r="M18" s="253"/>
      <c r="N18" s="218"/>
      <c r="O18" s="134">
        <v>15</v>
      </c>
      <c r="P18" s="134" t="str">
        <f>IFERROR(INDEX(個資!$E:$E,MATCH(O18,個資!$A:$A,0)),"")</f>
        <v>毛怪(女)</v>
      </c>
    </row>
    <row r="19" spans="1:16" ht="20.149999999999999" customHeight="1" x14ac:dyDescent="0.4">
      <c r="A19" s="218"/>
      <c r="B19" s="49" t="str">
        <f>IFERROR(INDEX(座位輸入!$I:$I,MATCH(B15,座位輸入!$E:$E,0)),"")</f>
        <v/>
      </c>
      <c r="C19" s="48"/>
      <c r="D19" s="49" t="str">
        <f>IFERROR(INDEX(座位輸入!$I:$I,MATCH(D15,座位輸入!$E:$E,0)),"")</f>
        <v/>
      </c>
      <c r="E19" s="48"/>
      <c r="F19" s="49" t="str">
        <f>IFERROR(INDEX(座位輸入!$I:$I,MATCH(F15,座位輸入!$E:$E,0)),"")</f>
        <v/>
      </c>
      <c r="G19" s="48"/>
      <c r="H19" s="49" t="str">
        <f>IFERROR(INDEX(座位輸入!$I:$I,MATCH(H15,座位輸入!$E:$E,0)),"")</f>
        <v/>
      </c>
      <c r="I19" s="48"/>
      <c r="J19" s="49" t="str">
        <f>IFERROR(INDEX(座位輸入!$I:$I,MATCH(J15,座位輸入!$E:$E,0)),"")</f>
        <v/>
      </c>
      <c r="L19" s="49" t="str">
        <f>IFERROR(INDEX(座位輸入!$I:$I,MATCH(L15,座位輸入!$E:$E,0)),"")</f>
        <v/>
      </c>
      <c r="M19" s="218"/>
      <c r="N19" s="218"/>
      <c r="O19" s="134">
        <v>16</v>
      </c>
      <c r="P19" s="134" t="str">
        <f>IFERROR(INDEX(個資!$E:$E,MATCH(O19,個資!$A:$A,0)),"")</f>
        <v>尼莫(女)</v>
      </c>
    </row>
    <row r="20" spans="1:16" ht="20.149999999999999" customHeight="1" thickBot="1" x14ac:dyDescent="0.45">
      <c r="O20" s="134">
        <v>17</v>
      </c>
      <c r="P20" s="134" t="str">
        <f>IFERROR(INDEX(個資!$E:$E,MATCH(O20,個資!$A:$A,0)),"")</f>
        <v>愛麗兒(女)</v>
      </c>
    </row>
    <row r="21" spans="1:16" ht="20.149999999999999" customHeight="1" x14ac:dyDescent="0.4">
      <c r="A21" s="253" t="s">
        <v>44</v>
      </c>
      <c r="B21" s="18"/>
      <c r="C21" s="220"/>
      <c r="D21" s="18"/>
      <c r="E21" s="220"/>
      <c r="F21" s="18"/>
      <c r="G21" s="220"/>
      <c r="H21" s="18"/>
      <c r="I21" s="220"/>
      <c r="J21" s="18"/>
      <c r="K21" s="220"/>
      <c r="L21" s="18"/>
      <c r="M21" s="253" t="s">
        <v>44</v>
      </c>
      <c r="N21" s="218"/>
      <c r="O21" s="134">
        <v>18</v>
      </c>
      <c r="P21" s="134" t="str">
        <f>IFERROR(INDEX(個資!$E:$E,MATCH(O21,個資!$A:$A,0)),"")</f>
        <v>小比目魚(女)</v>
      </c>
    </row>
    <row r="22" spans="1:16" ht="20.149999999999999" customHeight="1" x14ac:dyDescent="0.4">
      <c r="A22" s="253"/>
      <c r="B22" s="14" t="str">
        <f>IFERROR(INDEX(座位輸入!$F:$F,MATCH(B21,座位輸入!$E:$E,0)),"")</f>
        <v/>
      </c>
      <c r="D22" s="14" t="str">
        <f>IFERROR(INDEX(座位輸入!$F:$F,MATCH(D21,座位輸入!$E:$E,0)),"")</f>
        <v/>
      </c>
      <c r="F22" s="14" t="str">
        <f>IFERROR(INDEX(座位輸入!$F:$F,MATCH(F21,座位輸入!$E:$E,0)),"")</f>
        <v/>
      </c>
      <c r="H22" s="14" t="str">
        <f>IFERROR(INDEX(座位輸入!$F:$F,MATCH(H21,座位輸入!$E:$E,0)),"")</f>
        <v/>
      </c>
      <c r="J22" s="14" t="str">
        <f>IFERROR(INDEX(座位輸入!$F:$F,MATCH(J21,座位輸入!$E:$E,0)),"")</f>
        <v/>
      </c>
      <c r="L22" s="14" t="str">
        <f>IFERROR(INDEX(座位輸入!$F:$F,MATCH(L21,座位輸入!$E:$E,0)),"")</f>
        <v/>
      </c>
      <c r="M22" s="253"/>
      <c r="N22" s="218"/>
      <c r="O22" s="134">
        <v>19</v>
      </c>
      <c r="P22" s="134" t="str">
        <f>IFERROR(INDEX(個資!$E:$E,MATCH(O22,個資!$A:$A,0)),"")</f>
        <v>高飛(女)</v>
      </c>
    </row>
    <row r="23" spans="1:16" ht="20.149999999999999" customHeight="1" x14ac:dyDescent="0.4">
      <c r="A23" s="253"/>
      <c r="B23" s="14" t="str">
        <f>IFERROR(INDEX(座位輸入!$G:$G,MATCH(B21,座位輸入!$E:$E,0)),"")</f>
        <v/>
      </c>
      <c r="D23" s="14" t="str">
        <f>IFERROR(INDEX(座位輸入!$G:$G,MATCH(D21,座位輸入!$E:$E,0)),"")</f>
        <v/>
      </c>
      <c r="F23" s="14" t="str">
        <f>IFERROR(INDEX(座位輸入!$G:$G,MATCH(F21,座位輸入!$E:$E,0)),"")</f>
        <v/>
      </c>
      <c r="H23" s="14" t="str">
        <f>IFERROR(INDEX(座位輸入!$G:$G,MATCH(H21,座位輸入!$E:$E,0)),"")</f>
        <v/>
      </c>
      <c r="J23" s="14" t="str">
        <f>IFERROR(INDEX(座位輸入!$G:$G,MATCH(J21,座位輸入!$E:$E,0)),"")</f>
        <v/>
      </c>
      <c r="L23" s="14" t="str">
        <f>IFERROR(INDEX(座位輸入!$G:$G,MATCH(L21,座位輸入!$E:$E,0)),"")</f>
        <v/>
      </c>
      <c r="M23" s="253"/>
      <c r="N23" s="218"/>
      <c r="O23" s="134">
        <v>20</v>
      </c>
      <c r="P23" s="134" t="str">
        <f>IFERROR(INDEX(個資!$E:$E,MATCH(O23,個資!$A:$A,0)),"")</f>
        <v>布魯托(女)</v>
      </c>
    </row>
    <row r="24" spans="1:16" ht="20.149999999999999" customHeight="1" x14ac:dyDescent="0.4">
      <c r="A24" s="253"/>
      <c r="B24" s="14" t="str">
        <f>IFERROR(INDEX(座位輸入!$H:$H,MATCH(B21,座位輸入!$E:$E,0)),"")</f>
        <v/>
      </c>
      <c r="D24" s="14" t="str">
        <f>IFERROR(INDEX(座位輸入!$H:$H,MATCH(D21,座位輸入!$E:$E,0)),"")</f>
        <v/>
      </c>
      <c r="F24" s="14" t="str">
        <f>IFERROR(INDEX(座位輸入!$H:$H,MATCH(F21,座位輸入!$E:$E,0)),"")</f>
        <v/>
      </c>
      <c r="H24" s="14" t="str">
        <f>IFERROR(INDEX(座位輸入!$H:$H,MATCH(H21,座位輸入!$E:$E,0)),"")</f>
        <v/>
      </c>
      <c r="J24" s="14" t="str">
        <f>IFERROR(INDEX(座位輸入!$H:$H,MATCH(J21,座位輸入!$E:$E,0)),"")</f>
        <v/>
      </c>
      <c r="L24" s="14" t="str">
        <f>IFERROR(INDEX(座位輸入!$H:$H,MATCH(L21,座位輸入!$E:$E,0)),"")</f>
        <v/>
      </c>
      <c r="M24" s="253"/>
      <c r="N24" s="218"/>
      <c r="O24" s="134">
        <v>21</v>
      </c>
      <c r="P24" s="134" t="str">
        <f>IFERROR(INDEX(個資!$E:$E,MATCH(O24,個資!$A:$A,0)),"")</f>
        <v>彭彭(女)</v>
      </c>
    </row>
    <row r="25" spans="1:16" ht="20.149999999999999" customHeight="1" x14ac:dyDescent="0.4">
      <c r="A25" s="218"/>
      <c r="B25" s="49" t="str">
        <f>IFERROR(INDEX(座位輸入!$I:$I,MATCH(B21,座位輸入!$E:$E,0)),"")</f>
        <v/>
      </c>
      <c r="C25" s="48"/>
      <c r="D25" s="49" t="str">
        <f>IFERROR(INDEX(座位輸入!$I:$I,MATCH(D21,座位輸入!$E:$E,0)),"")</f>
        <v/>
      </c>
      <c r="E25" s="48"/>
      <c r="F25" s="49" t="str">
        <f>IFERROR(INDEX(座位輸入!$I:$I,MATCH(F21,座位輸入!$E:$E,0)),"")</f>
        <v/>
      </c>
      <c r="G25" s="48"/>
      <c r="H25" s="49" t="str">
        <f>IFERROR(INDEX(座位輸入!$I:$I,MATCH(H21,座位輸入!$E:$E,0)),"")</f>
        <v/>
      </c>
      <c r="I25" s="48"/>
      <c r="J25" s="49" t="str">
        <f>IFERROR(INDEX(座位輸入!$I:$I,MATCH(J21,座位輸入!$E:$E,0)),"")</f>
        <v/>
      </c>
      <c r="L25" s="49" t="str">
        <f>IFERROR(INDEX(座位輸入!$I:$I,MATCH(L21,座位輸入!$E:$E,0)),"")</f>
        <v/>
      </c>
      <c r="M25" s="218"/>
      <c r="N25" s="218"/>
      <c r="O25" s="134">
        <v>22</v>
      </c>
      <c r="P25" s="134" t="str">
        <f>IFERROR(INDEX(個資!$E:$E,MATCH(O25,個資!$A:$A,0)),"")</f>
        <v>丁滿(女)</v>
      </c>
    </row>
    <row r="26" spans="1:16" ht="20.149999999999999" customHeight="1" thickBot="1" x14ac:dyDescent="0.45">
      <c r="O26" s="134">
        <v>23</v>
      </c>
      <c r="P26" s="134" t="str">
        <f>IFERROR(INDEX(個資!$E:$E,MATCH(O26,個資!$A:$A,0)),"")</f>
        <v>辛巴(女)</v>
      </c>
    </row>
    <row r="27" spans="1:16" ht="20.149999999999999" customHeight="1" x14ac:dyDescent="0.4">
      <c r="A27" s="253" t="s">
        <v>43</v>
      </c>
      <c r="B27" s="18"/>
      <c r="C27" s="220"/>
      <c r="D27" s="18"/>
      <c r="E27" s="220"/>
      <c r="F27" s="18"/>
      <c r="G27" s="220"/>
      <c r="H27" s="18"/>
      <c r="I27" s="220"/>
      <c r="J27" s="18"/>
      <c r="K27" s="220"/>
      <c r="L27" s="18"/>
      <c r="M27" s="253" t="s">
        <v>43</v>
      </c>
      <c r="N27" s="218"/>
      <c r="O27" s="134">
        <v>24</v>
      </c>
      <c r="P27" s="134" t="str">
        <f>IFERROR(INDEX(個資!$E:$E,MATCH(O27,個資!$A:$A,0)),"")</f>
        <v>艾莉絲(女)</v>
      </c>
    </row>
    <row r="28" spans="1:16" ht="20.149999999999999" customHeight="1" x14ac:dyDescent="0.4">
      <c r="A28" s="253"/>
      <c r="B28" s="14" t="str">
        <f>IFERROR(INDEX(座位輸入!$F:$F,MATCH(B27,座位輸入!$E:$E,0)),"")</f>
        <v/>
      </c>
      <c r="D28" s="14" t="str">
        <f>IFERROR(INDEX(座位輸入!$F:$F,MATCH(D27,座位輸入!$E:$E,0)),"")</f>
        <v/>
      </c>
      <c r="F28" s="14" t="str">
        <f>IFERROR(INDEX(座位輸入!$F:$F,MATCH(F27,座位輸入!$E:$E,0)),"")</f>
        <v/>
      </c>
      <c r="H28" s="14" t="str">
        <f>IFERROR(INDEX(座位輸入!$F:$F,MATCH(H27,座位輸入!$E:$E,0)),"")</f>
        <v/>
      </c>
      <c r="J28" s="14" t="str">
        <f>IFERROR(INDEX(座位輸入!$F:$F,MATCH(J27,座位輸入!$E:$E,0)),"")</f>
        <v/>
      </c>
      <c r="L28" s="14" t="str">
        <f>IFERROR(INDEX(座位輸入!$F:$F,MATCH(L27,座位輸入!$E:$E,0)),"")</f>
        <v/>
      </c>
      <c r="M28" s="253"/>
      <c r="N28" s="218"/>
      <c r="O28" s="134">
        <v>25</v>
      </c>
      <c r="P28" s="134" t="str">
        <f>IFERROR(INDEX(個資!$E:$E,MATCH(O28,個資!$A:$A,0)),"")</f>
        <v>泰山(女)</v>
      </c>
    </row>
    <row r="29" spans="1:16" ht="20.149999999999999" customHeight="1" x14ac:dyDescent="0.4">
      <c r="A29" s="253"/>
      <c r="B29" s="14" t="str">
        <f>IFERROR(INDEX(座位輸入!$G:$G,MATCH(B27,座位輸入!$E:$E,0)),"")</f>
        <v/>
      </c>
      <c r="D29" s="14" t="str">
        <f>IFERROR(INDEX(座位輸入!$G:$G,MATCH(D27,座位輸入!$E:$E,0)),"")</f>
        <v/>
      </c>
      <c r="F29" s="14" t="str">
        <f>IFERROR(INDEX(座位輸入!$G:$G,MATCH(F27,座位輸入!$E:$E,0)),"")</f>
        <v/>
      </c>
      <c r="H29" s="14" t="str">
        <f>IFERROR(INDEX(座位輸入!$G:$G,MATCH(H27,座位輸入!$E:$E,0)),"")</f>
        <v/>
      </c>
      <c r="J29" s="14" t="str">
        <f>IFERROR(INDEX(座位輸入!$G:$G,MATCH(J27,座位輸入!$E:$E,0)),"")</f>
        <v/>
      </c>
      <c r="L29" s="14" t="str">
        <f>IFERROR(INDEX(座位輸入!$G:$G,MATCH(L27,座位輸入!$E:$E,0)),"")</f>
        <v/>
      </c>
      <c r="M29" s="253"/>
      <c r="N29" s="218"/>
      <c r="O29" s="134">
        <v>26</v>
      </c>
      <c r="P29" s="134" t="str">
        <f>IFERROR(INDEX(個資!$E:$E,MATCH(O29,個資!$A:$A,0)),"")</f>
        <v>小飛象(女)</v>
      </c>
    </row>
    <row r="30" spans="1:16" ht="20.149999999999999" customHeight="1" x14ac:dyDescent="0.4">
      <c r="A30" s="253"/>
      <c r="B30" s="14" t="str">
        <f>IFERROR(INDEX(座位輸入!$H:$H,MATCH(B27,座位輸入!$E:$E,0)),"")</f>
        <v/>
      </c>
      <c r="D30" s="14" t="str">
        <f>IFERROR(INDEX(座位輸入!$H:$H,MATCH(D27,座位輸入!$E:$E,0)),"")</f>
        <v/>
      </c>
      <c r="F30" s="14" t="str">
        <f>IFERROR(INDEX(座位輸入!$H:$H,MATCH(F27,座位輸入!$E:$E,0)),"")</f>
        <v/>
      </c>
      <c r="H30" s="14" t="str">
        <f>IFERROR(INDEX(座位輸入!$H:$H,MATCH(H27,座位輸入!$E:$E,0)),"")</f>
        <v/>
      </c>
      <c r="J30" s="14" t="str">
        <f>IFERROR(INDEX(座位輸入!$H:$H,MATCH(J27,座位輸入!$E:$E,0)),"")</f>
        <v/>
      </c>
      <c r="L30" s="14" t="str">
        <f>IFERROR(INDEX(座位輸入!$H:$H,MATCH(L27,座位輸入!$E:$E,0)),"")</f>
        <v/>
      </c>
      <c r="M30" s="253"/>
      <c r="N30" s="218"/>
      <c r="O30" s="134">
        <v>27</v>
      </c>
      <c r="P30" s="134" t="str">
        <f>IFERROR(INDEX(個資!$E:$E,MATCH(O30,個資!$A:$A,0)),"")</f>
        <v>小飛俠(女)</v>
      </c>
    </row>
    <row r="31" spans="1:16" ht="20.149999999999999" customHeight="1" x14ac:dyDescent="0.4">
      <c r="A31" s="218"/>
      <c r="B31" s="49" t="str">
        <f>IFERROR(INDEX(座位輸入!$I:$I,MATCH(B27,座位輸入!$E:$E,0)),"")</f>
        <v/>
      </c>
      <c r="C31" s="48"/>
      <c r="D31" s="49" t="str">
        <f>IFERROR(INDEX(座位輸入!$I:$I,MATCH(D27,座位輸入!$E:$E,0)),"")</f>
        <v/>
      </c>
      <c r="E31" s="48"/>
      <c r="F31" s="49" t="str">
        <f>IFERROR(INDEX(座位輸入!$I:$I,MATCH(F27,座位輸入!$E:$E,0)),"")</f>
        <v/>
      </c>
      <c r="G31" s="48"/>
      <c r="H31" s="49" t="str">
        <f>IFERROR(INDEX(座位輸入!$I:$I,MATCH(H27,座位輸入!$E:$E,0)),"")</f>
        <v/>
      </c>
      <c r="I31" s="48"/>
      <c r="J31" s="49" t="str">
        <f>IFERROR(INDEX(座位輸入!$I:$I,MATCH(J27,座位輸入!$E:$E,0)),"")</f>
        <v/>
      </c>
      <c r="L31" s="49" t="str">
        <f>IFERROR(INDEX(座位輸入!$I:$I,MATCH(L27,座位輸入!$E:$E,0)),"")</f>
        <v/>
      </c>
      <c r="M31" s="218"/>
      <c r="N31" s="218"/>
      <c r="O31" s="134">
        <v>28</v>
      </c>
      <c r="P31" s="134" t="str">
        <f>IFERROR(INDEX(個資!$E:$E,MATCH(O31,個資!$A:$A,0)),"")</f>
        <v>茉莉(女)</v>
      </c>
    </row>
    <row r="32" spans="1:16" ht="20.149999999999999" customHeight="1" x14ac:dyDescent="0.4">
      <c r="O32" s="134">
        <v>29</v>
      </c>
      <c r="P32" s="134" t="str">
        <f>IFERROR(INDEX(個資!$E:$E,MATCH(O32,個資!$A:$A,0)),"")</f>
        <v>阿布(女)</v>
      </c>
    </row>
    <row r="33" spans="2:16" ht="20.149999999999999" customHeight="1" thickBot="1" x14ac:dyDescent="0.45">
      <c r="B33" s="12" t="s">
        <v>50</v>
      </c>
      <c r="D33" s="12" t="s">
        <v>51</v>
      </c>
      <c r="F33" s="12" t="s">
        <v>52</v>
      </c>
      <c r="H33" s="12" t="s">
        <v>53</v>
      </c>
      <c r="J33" s="12" t="s">
        <v>54</v>
      </c>
      <c r="L33" s="12" t="s">
        <v>55</v>
      </c>
      <c r="N33" s="218"/>
      <c r="O33" s="134">
        <v>30</v>
      </c>
      <c r="P33" s="134" t="str">
        <f>IFERROR(INDEX(個資!$E:$E,MATCH(O33,個資!$A:$A,0)),"")</f>
        <v>阿拉丁(女)</v>
      </c>
    </row>
    <row r="34" spans="2:16" ht="22" thickBot="1" x14ac:dyDescent="0.45">
      <c r="F34" s="15" t="s">
        <v>41</v>
      </c>
      <c r="G34" s="16"/>
      <c r="H34" s="17" t="s">
        <v>42</v>
      </c>
      <c r="N34" s="218"/>
    </row>
    <row r="35" spans="2:16" x14ac:dyDescent="0.4">
      <c r="N35" s="218"/>
    </row>
    <row r="36" spans="2:16" x14ac:dyDescent="0.4">
      <c r="N36" s="218"/>
    </row>
    <row r="37" spans="2:16" x14ac:dyDescent="0.4">
      <c r="N37" s="218"/>
    </row>
  </sheetData>
  <sheetProtection algorithmName="SHA-512" hashValue="JORQZOSa/WYh9QcwTT3equ3ASZ2JnQPok0YYpJvWCKK6R1qqPR2hFYlfWqWr7yR3eRZGhmC7H9r+ntt7mGqGzg==" saltValue="cufQanpG9DYM907Dp8qggQ==" spinCount="100000" sheet="1" objects="1" scenarios="1"/>
  <mergeCells count="10">
    <mergeCell ref="A21:A24"/>
    <mergeCell ref="M21:M24"/>
    <mergeCell ref="A27:A30"/>
    <mergeCell ref="M27:M30"/>
    <mergeCell ref="A3:A6"/>
    <mergeCell ref="M3:M6"/>
    <mergeCell ref="A9:A12"/>
    <mergeCell ref="M9:M12"/>
    <mergeCell ref="A15:A18"/>
    <mergeCell ref="M15:M18"/>
  </mergeCells>
  <phoneticPr fontId="1" type="noConversion"/>
  <conditionalFormatting sqref="Q29:XFD29 Q23:XFD23 Q11:XFD11 Q17:XFD17 Q5:XFD5">
    <cfRule type="containsText" dxfId="888" priority="234" operator="containsText" text="女">
      <formula>NOT(ISERROR(SEARCH("女",Q5)))</formula>
    </cfRule>
    <cfRule type="containsText" dxfId="887" priority="235" operator="containsText" text="男">
      <formula>NOT(ISERROR(SEARCH("男",Q5)))</formula>
    </cfRule>
  </conditionalFormatting>
  <conditionalFormatting sqref="D23">
    <cfRule type="containsText" dxfId="886" priority="120" operator="containsText" text="女">
      <formula>NOT(ISERROR(SEARCH("女",D23)))</formula>
    </cfRule>
    <cfRule type="containsText" dxfId="885" priority="121" operator="containsText" text="男">
      <formula>NOT(ISERROR(SEARCH("男",D23)))</formula>
    </cfRule>
  </conditionalFormatting>
  <conditionalFormatting sqref="D18">
    <cfRule type="containsText" dxfId="884" priority="144" operator="containsText" text="女">
      <formula>NOT(ISERROR(SEARCH("女",D18)))</formula>
    </cfRule>
    <cfRule type="containsText" dxfId="883" priority="145" operator="containsText" text="男">
      <formula>NOT(ISERROR(SEARCH("男",D18)))</formula>
    </cfRule>
  </conditionalFormatting>
  <conditionalFormatting sqref="F11">
    <cfRule type="containsText" dxfId="882" priority="168" operator="containsText" text="女">
      <formula>NOT(ISERROR(SEARCH("女",F11)))</formula>
    </cfRule>
    <cfRule type="containsText" dxfId="881" priority="169" operator="containsText" text="男">
      <formula>NOT(ISERROR(SEARCH("男",F11)))</formula>
    </cfRule>
  </conditionalFormatting>
  <conditionalFormatting sqref="F6">
    <cfRule type="containsText" dxfId="880" priority="192" operator="containsText" text="女">
      <formula>NOT(ISERROR(SEARCH("女",F6)))</formula>
    </cfRule>
    <cfRule type="containsText" dxfId="879" priority="193" operator="containsText" text="男">
      <formula>NOT(ISERROR(SEARCH("男",F6)))</formula>
    </cfRule>
  </conditionalFormatting>
  <conditionalFormatting sqref="H24">
    <cfRule type="containsText" dxfId="878" priority="110" operator="containsText" text="女">
      <formula>NOT(ISERROR(SEARCH("女",H24)))</formula>
    </cfRule>
    <cfRule type="containsText" dxfId="877" priority="111" operator="containsText" text="男">
      <formula>NOT(ISERROR(SEARCH("男",H24)))</formula>
    </cfRule>
  </conditionalFormatting>
  <conditionalFormatting sqref="J17">
    <cfRule type="containsText" dxfId="876" priority="134" operator="containsText" text="女">
      <formula>NOT(ISERROR(SEARCH("女",J17)))</formula>
    </cfRule>
    <cfRule type="containsText" dxfId="875" priority="135" operator="containsText" text="男">
      <formula>NOT(ISERROR(SEARCH("男",J17)))</formula>
    </cfRule>
  </conditionalFormatting>
  <conditionalFormatting sqref="J12">
    <cfRule type="containsText" dxfId="874" priority="158" operator="containsText" text="女">
      <formula>NOT(ISERROR(SEARCH("女",J12)))</formula>
    </cfRule>
    <cfRule type="containsText" dxfId="873" priority="159" operator="containsText" text="男">
      <formula>NOT(ISERROR(SEARCH("男",J12)))</formula>
    </cfRule>
  </conditionalFormatting>
  <conditionalFormatting sqref="L5">
    <cfRule type="containsText" dxfId="872" priority="182" operator="containsText" text="女">
      <formula>NOT(ISERROR(SEARCH("女",L5)))</formula>
    </cfRule>
    <cfRule type="containsText" dxfId="871" priority="183" operator="containsText" text="男">
      <formula>NOT(ISERROR(SEARCH("男",L5)))</formula>
    </cfRule>
  </conditionalFormatting>
  <conditionalFormatting sqref="K5">
    <cfRule type="containsText" dxfId="870" priority="204" operator="containsText" text="女">
      <formula>NOT(ISERROR(SEARCH("女",K5)))</formula>
    </cfRule>
    <cfRule type="containsText" dxfId="869" priority="205" operator="containsText" text="男">
      <formula>NOT(ISERROR(SEARCH("男",K5)))</formula>
    </cfRule>
  </conditionalFormatting>
  <conditionalFormatting sqref="B5:C5 E5 G5 I5">
    <cfRule type="containsText" dxfId="868" priority="202" operator="containsText" text="女">
      <formula>NOT(ISERROR(SEARCH("女",B5)))</formula>
    </cfRule>
    <cfRule type="containsText" dxfId="867" priority="203" operator="containsText" text="男">
      <formula>NOT(ISERROR(SEARCH("男",B5)))</formula>
    </cfRule>
  </conditionalFormatting>
  <conditionalFormatting sqref="B6">
    <cfRule type="containsText" dxfId="866" priority="200" operator="containsText" text="女">
      <formula>NOT(ISERROR(SEARCH("女",B6)))</formula>
    </cfRule>
    <cfRule type="containsText" dxfId="865" priority="201" operator="containsText" text="男">
      <formula>NOT(ISERROR(SEARCH("男",B6)))</formula>
    </cfRule>
  </conditionalFormatting>
  <conditionalFormatting sqref="D5">
    <cfRule type="containsText" dxfId="864" priority="198" operator="containsText" text="女">
      <formula>NOT(ISERROR(SEARCH("女",D5)))</formula>
    </cfRule>
    <cfRule type="containsText" dxfId="863" priority="199" operator="containsText" text="男">
      <formula>NOT(ISERROR(SEARCH("男",D5)))</formula>
    </cfRule>
  </conditionalFormatting>
  <conditionalFormatting sqref="D6">
    <cfRule type="containsText" dxfId="862" priority="196" operator="containsText" text="女">
      <formula>NOT(ISERROR(SEARCH("女",D6)))</formula>
    </cfRule>
    <cfRule type="containsText" dxfId="861" priority="197" operator="containsText" text="男">
      <formula>NOT(ISERROR(SEARCH("男",D6)))</formula>
    </cfRule>
  </conditionalFormatting>
  <conditionalFormatting sqref="F5">
    <cfRule type="containsText" dxfId="860" priority="194" operator="containsText" text="女">
      <formula>NOT(ISERROR(SEARCH("女",F5)))</formula>
    </cfRule>
    <cfRule type="containsText" dxfId="859" priority="195" operator="containsText" text="男">
      <formula>NOT(ISERROR(SEARCH("男",F5)))</formula>
    </cfRule>
  </conditionalFormatting>
  <conditionalFormatting sqref="H5">
    <cfRule type="containsText" dxfId="858" priority="190" operator="containsText" text="女">
      <formula>NOT(ISERROR(SEARCH("女",H5)))</formula>
    </cfRule>
    <cfRule type="containsText" dxfId="857" priority="191" operator="containsText" text="男">
      <formula>NOT(ISERROR(SEARCH("男",H5)))</formula>
    </cfRule>
  </conditionalFormatting>
  <conditionalFormatting sqref="H6">
    <cfRule type="containsText" dxfId="856" priority="188" operator="containsText" text="女">
      <formula>NOT(ISERROR(SEARCH("女",H6)))</formula>
    </cfRule>
    <cfRule type="containsText" dxfId="855" priority="189" operator="containsText" text="男">
      <formula>NOT(ISERROR(SEARCH("男",H6)))</formula>
    </cfRule>
  </conditionalFormatting>
  <conditionalFormatting sqref="J5">
    <cfRule type="containsText" dxfId="854" priority="186" operator="containsText" text="女">
      <formula>NOT(ISERROR(SEARCH("女",J5)))</formula>
    </cfRule>
    <cfRule type="containsText" dxfId="853" priority="187" operator="containsText" text="男">
      <formula>NOT(ISERROR(SEARCH("男",J5)))</formula>
    </cfRule>
  </conditionalFormatting>
  <conditionalFormatting sqref="J6">
    <cfRule type="containsText" dxfId="852" priority="184" operator="containsText" text="女">
      <formula>NOT(ISERROR(SEARCH("女",J6)))</formula>
    </cfRule>
    <cfRule type="containsText" dxfId="851" priority="185" operator="containsText" text="男">
      <formula>NOT(ISERROR(SEARCH("男",J6)))</formula>
    </cfRule>
  </conditionalFormatting>
  <conditionalFormatting sqref="L6">
    <cfRule type="containsText" dxfId="850" priority="180" operator="containsText" text="女">
      <formula>NOT(ISERROR(SEARCH("女",L6)))</formula>
    </cfRule>
    <cfRule type="containsText" dxfId="849" priority="181" operator="containsText" text="男">
      <formula>NOT(ISERROR(SEARCH("男",L6)))</formula>
    </cfRule>
  </conditionalFormatting>
  <conditionalFormatting sqref="K11">
    <cfRule type="containsText" dxfId="848" priority="178" operator="containsText" text="女">
      <formula>NOT(ISERROR(SEARCH("女",K11)))</formula>
    </cfRule>
    <cfRule type="containsText" dxfId="847" priority="179" operator="containsText" text="男">
      <formula>NOT(ISERROR(SEARCH("男",K11)))</formula>
    </cfRule>
  </conditionalFormatting>
  <conditionalFormatting sqref="B11:C11 E11 G11 I11">
    <cfRule type="containsText" dxfId="846" priority="176" operator="containsText" text="女">
      <formula>NOT(ISERROR(SEARCH("女",B11)))</formula>
    </cfRule>
    <cfRule type="containsText" dxfId="845" priority="177" operator="containsText" text="男">
      <formula>NOT(ISERROR(SEARCH("男",B11)))</formula>
    </cfRule>
  </conditionalFormatting>
  <conditionalFormatting sqref="B12">
    <cfRule type="containsText" dxfId="844" priority="174" operator="containsText" text="女">
      <formula>NOT(ISERROR(SEARCH("女",B12)))</formula>
    </cfRule>
    <cfRule type="containsText" dxfId="843" priority="175" operator="containsText" text="男">
      <formula>NOT(ISERROR(SEARCH("男",B12)))</formula>
    </cfRule>
  </conditionalFormatting>
  <conditionalFormatting sqref="D11">
    <cfRule type="containsText" dxfId="842" priority="172" operator="containsText" text="女">
      <formula>NOT(ISERROR(SEARCH("女",D11)))</formula>
    </cfRule>
    <cfRule type="containsText" dxfId="841" priority="173" operator="containsText" text="男">
      <formula>NOT(ISERROR(SEARCH("男",D11)))</formula>
    </cfRule>
  </conditionalFormatting>
  <conditionalFormatting sqref="D12">
    <cfRule type="containsText" dxfId="840" priority="170" operator="containsText" text="女">
      <formula>NOT(ISERROR(SEARCH("女",D12)))</formula>
    </cfRule>
    <cfRule type="containsText" dxfId="839" priority="171" operator="containsText" text="男">
      <formula>NOT(ISERROR(SEARCH("男",D12)))</formula>
    </cfRule>
  </conditionalFormatting>
  <conditionalFormatting sqref="F12">
    <cfRule type="containsText" dxfId="838" priority="166" operator="containsText" text="女">
      <formula>NOT(ISERROR(SEARCH("女",F12)))</formula>
    </cfRule>
    <cfRule type="containsText" dxfId="837" priority="167" operator="containsText" text="男">
      <formula>NOT(ISERROR(SEARCH("男",F12)))</formula>
    </cfRule>
  </conditionalFormatting>
  <conditionalFormatting sqref="H11">
    <cfRule type="containsText" dxfId="836" priority="164" operator="containsText" text="女">
      <formula>NOT(ISERROR(SEARCH("女",H11)))</formula>
    </cfRule>
    <cfRule type="containsText" dxfId="835" priority="165" operator="containsText" text="男">
      <formula>NOT(ISERROR(SEARCH("男",H11)))</formula>
    </cfRule>
  </conditionalFormatting>
  <conditionalFormatting sqref="H12">
    <cfRule type="containsText" dxfId="834" priority="162" operator="containsText" text="女">
      <formula>NOT(ISERROR(SEARCH("女",H12)))</formula>
    </cfRule>
    <cfRule type="containsText" dxfId="833" priority="163" operator="containsText" text="男">
      <formula>NOT(ISERROR(SEARCH("男",H12)))</formula>
    </cfRule>
  </conditionalFormatting>
  <conditionalFormatting sqref="J11">
    <cfRule type="containsText" dxfId="832" priority="160" operator="containsText" text="女">
      <formula>NOT(ISERROR(SEARCH("女",J11)))</formula>
    </cfRule>
    <cfRule type="containsText" dxfId="831" priority="161" operator="containsText" text="男">
      <formula>NOT(ISERROR(SEARCH("男",J11)))</formula>
    </cfRule>
  </conditionalFormatting>
  <conditionalFormatting sqref="L11">
    <cfRule type="containsText" dxfId="830" priority="156" operator="containsText" text="女">
      <formula>NOT(ISERROR(SEARCH("女",L11)))</formula>
    </cfRule>
    <cfRule type="containsText" dxfId="829" priority="157" operator="containsText" text="男">
      <formula>NOT(ISERROR(SEARCH("男",L11)))</formula>
    </cfRule>
  </conditionalFormatting>
  <conditionalFormatting sqref="L12">
    <cfRule type="containsText" dxfId="828" priority="154" operator="containsText" text="女">
      <formula>NOT(ISERROR(SEARCH("女",L12)))</formula>
    </cfRule>
    <cfRule type="containsText" dxfId="827" priority="155" operator="containsText" text="男">
      <formula>NOT(ISERROR(SEARCH("男",L12)))</formula>
    </cfRule>
  </conditionalFormatting>
  <conditionalFormatting sqref="K17">
    <cfRule type="containsText" dxfId="826" priority="152" operator="containsText" text="女">
      <formula>NOT(ISERROR(SEARCH("女",K17)))</formula>
    </cfRule>
    <cfRule type="containsText" dxfId="825" priority="153" operator="containsText" text="男">
      <formula>NOT(ISERROR(SEARCH("男",K17)))</formula>
    </cfRule>
  </conditionalFormatting>
  <conditionalFormatting sqref="B17:C17 E17 G17 I17">
    <cfRule type="containsText" dxfId="824" priority="150" operator="containsText" text="女">
      <formula>NOT(ISERROR(SEARCH("女",B17)))</formula>
    </cfRule>
    <cfRule type="containsText" dxfId="823" priority="151" operator="containsText" text="男">
      <formula>NOT(ISERROR(SEARCH("男",B17)))</formula>
    </cfRule>
  </conditionalFormatting>
  <conditionalFormatting sqref="B18">
    <cfRule type="containsText" dxfId="822" priority="148" operator="containsText" text="女">
      <formula>NOT(ISERROR(SEARCH("女",B18)))</formula>
    </cfRule>
    <cfRule type="containsText" dxfId="821" priority="149" operator="containsText" text="男">
      <formula>NOT(ISERROR(SEARCH("男",B18)))</formula>
    </cfRule>
  </conditionalFormatting>
  <conditionalFormatting sqref="D17">
    <cfRule type="containsText" dxfId="820" priority="146" operator="containsText" text="女">
      <formula>NOT(ISERROR(SEARCH("女",D17)))</formula>
    </cfRule>
    <cfRule type="containsText" dxfId="819" priority="147" operator="containsText" text="男">
      <formula>NOT(ISERROR(SEARCH("男",D17)))</formula>
    </cfRule>
  </conditionalFormatting>
  <conditionalFormatting sqref="F17">
    <cfRule type="containsText" dxfId="818" priority="142" operator="containsText" text="女">
      <formula>NOT(ISERROR(SEARCH("女",F17)))</formula>
    </cfRule>
    <cfRule type="containsText" dxfId="817" priority="143" operator="containsText" text="男">
      <formula>NOT(ISERROR(SEARCH("男",F17)))</formula>
    </cfRule>
  </conditionalFormatting>
  <conditionalFormatting sqref="F18">
    <cfRule type="containsText" dxfId="816" priority="140" operator="containsText" text="女">
      <formula>NOT(ISERROR(SEARCH("女",F18)))</formula>
    </cfRule>
    <cfRule type="containsText" dxfId="815" priority="141" operator="containsText" text="男">
      <formula>NOT(ISERROR(SEARCH("男",F18)))</formula>
    </cfRule>
  </conditionalFormatting>
  <conditionalFormatting sqref="H17">
    <cfRule type="containsText" dxfId="814" priority="138" operator="containsText" text="女">
      <formula>NOT(ISERROR(SEARCH("女",H17)))</formula>
    </cfRule>
    <cfRule type="containsText" dxfId="813" priority="139" operator="containsText" text="男">
      <formula>NOT(ISERROR(SEARCH("男",H17)))</formula>
    </cfRule>
  </conditionalFormatting>
  <conditionalFormatting sqref="H18">
    <cfRule type="containsText" dxfId="812" priority="136" operator="containsText" text="女">
      <formula>NOT(ISERROR(SEARCH("女",H18)))</formula>
    </cfRule>
    <cfRule type="containsText" dxfId="811" priority="137" operator="containsText" text="男">
      <formula>NOT(ISERROR(SEARCH("男",H18)))</formula>
    </cfRule>
  </conditionalFormatting>
  <conditionalFormatting sqref="J18">
    <cfRule type="containsText" dxfId="810" priority="132" operator="containsText" text="女">
      <formula>NOT(ISERROR(SEARCH("女",J18)))</formula>
    </cfRule>
    <cfRule type="containsText" dxfId="809" priority="133" operator="containsText" text="男">
      <formula>NOT(ISERROR(SEARCH("男",J18)))</formula>
    </cfRule>
  </conditionalFormatting>
  <conditionalFormatting sqref="L17">
    <cfRule type="containsText" dxfId="808" priority="130" operator="containsText" text="女">
      <formula>NOT(ISERROR(SEARCH("女",L17)))</formula>
    </cfRule>
    <cfRule type="containsText" dxfId="807" priority="131" operator="containsText" text="男">
      <formula>NOT(ISERROR(SEARCH("男",L17)))</formula>
    </cfRule>
  </conditionalFormatting>
  <conditionalFormatting sqref="L18">
    <cfRule type="containsText" dxfId="806" priority="128" operator="containsText" text="女">
      <formula>NOT(ISERROR(SEARCH("女",L18)))</formula>
    </cfRule>
    <cfRule type="containsText" dxfId="805" priority="129" operator="containsText" text="男">
      <formula>NOT(ISERROR(SEARCH("男",L18)))</formula>
    </cfRule>
  </conditionalFormatting>
  <conditionalFormatting sqref="K23">
    <cfRule type="containsText" dxfId="804" priority="126" operator="containsText" text="女">
      <formula>NOT(ISERROR(SEARCH("女",K23)))</formula>
    </cfRule>
    <cfRule type="containsText" dxfId="803" priority="127" operator="containsText" text="男">
      <formula>NOT(ISERROR(SEARCH("男",K23)))</formula>
    </cfRule>
  </conditionalFormatting>
  <conditionalFormatting sqref="B23:C23 E23 G23 I23">
    <cfRule type="containsText" dxfId="802" priority="124" operator="containsText" text="女">
      <formula>NOT(ISERROR(SEARCH("女",B23)))</formula>
    </cfRule>
    <cfRule type="containsText" dxfId="801" priority="125" operator="containsText" text="男">
      <formula>NOT(ISERROR(SEARCH("男",B23)))</formula>
    </cfRule>
  </conditionalFormatting>
  <conditionalFormatting sqref="B24">
    <cfRule type="containsText" dxfId="800" priority="122" operator="containsText" text="女">
      <formula>NOT(ISERROR(SEARCH("女",B24)))</formula>
    </cfRule>
    <cfRule type="containsText" dxfId="799" priority="123" operator="containsText" text="男">
      <formula>NOT(ISERROR(SEARCH("男",B24)))</formula>
    </cfRule>
  </conditionalFormatting>
  <conditionalFormatting sqref="D24">
    <cfRule type="containsText" dxfId="798" priority="118" operator="containsText" text="女">
      <formula>NOT(ISERROR(SEARCH("女",D24)))</formula>
    </cfRule>
    <cfRule type="containsText" dxfId="797" priority="119" operator="containsText" text="男">
      <formula>NOT(ISERROR(SEARCH("男",D24)))</formula>
    </cfRule>
  </conditionalFormatting>
  <conditionalFormatting sqref="F23">
    <cfRule type="containsText" dxfId="796" priority="116" operator="containsText" text="女">
      <formula>NOT(ISERROR(SEARCH("女",F23)))</formula>
    </cfRule>
    <cfRule type="containsText" dxfId="795" priority="117" operator="containsText" text="男">
      <formula>NOT(ISERROR(SEARCH("男",F23)))</formula>
    </cfRule>
  </conditionalFormatting>
  <conditionalFormatting sqref="F24">
    <cfRule type="containsText" dxfId="794" priority="114" operator="containsText" text="女">
      <formula>NOT(ISERROR(SEARCH("女",F24)))</formula>
    </cfRule>
    <cfRule type="containsText" dxfId="793" priority="115" operator="containsText" text="男">
      <formula>NOT(ISERROR(SEARCH("男",F24)))</formula>
    </cfRule>
  </conditionalFormatting>
  <conditionalFormatting sqref="H23">
    <cfRule type="containsText" dxfId="792" priority="112" operator="containsText" text="女">
      <formula>NOT(ISERROR(SEARCH("女",H23)))</formula>
    </cfRule>
    <cfRule type="containsText" dxfId="791" priority="113" operator="containsText" text="男">
      <formula>NOT(ISERROR(SEARCH("男",H23)))</formula>
    </cfRule>
  </conditionalFormatting>
  <conditionalFormatting sqref="J23">
    <cfRule type="containsText" dxfId="790" priority="108" operator="containsText" text="女">
      <formula>NOT(ISERROR(SEARCH("女",J23)))</formula>
    </cfRule>
    <cfRule type="containsText" dxfId="789" priority="109" operator="containsText" text="男">
      <formula>NOT(ISERROR(SEARCH("男",J23)))</formula>
    </cfRule>
  </conditionalFormatting>
  <conditionalFormatting sqref="J24">
    <cfRule type="containsText" dxfId="788" priority="106" operator="containsText" text="女">
      <formula>NOT(ISERROR(SEARCH("女",J24)))</formula>
    </cfRule>
    <cfRule type="containsText" dxfId="787" priority="107" operator="containsText" text="男">
      <formula>NOT(ISERROR(SEARCH("男",J24)))</formula>
    </cfRule>
  </conditionalFormatting>
  <conditionalFormatting sqref="L23">
    <cfRule type="containsText" dxfId="786" priority="104" operator="containsText" text="女">
      <formula>NOT(ISERROR(SEARCH("女",L23)))</formula>
    </cfRule>
    <cfRule type="containsText" dxfId="785" priority="105" operator="containsText" text="男">
      <formula>NOT(ISERROR(SEARCH("男",L23)))</formula>
    </cfRule>
  </conditionalFormatting>
  <conditionalFormatting sqref="L24">
    <cfRule type="containsText" dxfId="784" priority="102" operator="containsText" text="女">
      <formula>NOT(ISERROR(SEARCH("女",L24)))</formula>
    </cfRule>
    <cfRule type="containsText" dxfId="783" priority="103" operator="containsText" text="男">
      <formula>NOT(ISERROR(SEARCH("男",L24)))</formula>
    </cfRule>
  </conditionalFormatting>
  <conditionalFormatting sqref="K29">
    <cfRule type="containsText" dxfId="782" priority="100" operator="containsText" text="女">
      <formula>NOT(ISERROR(SEARCH("女",K29)))</formula>
    </cfRule>
    <cfRule type="containsText" dxfId="781" priority="101" operator="containsText" text="男">
      <formula>NOT(ISERROR(SEARCH("男",K29)))</formula>
    </cfRule>
  </conditionalFormatting>
  <conditionalFormatting sqref="B29:C29 E29 G29 I29">
    <cfRule type="containsText" dxfId="780" priority="98" operator="containsText" text="女">
      <formula>NOT(ISERROR(SEARCH("女",B29)))</formula>
    </cfRule>
    <cfRule type="containsText" dxfId="779" priority="99" operator="containsText" text="男">
      <formula>NOT(ISERROR(SEARCH("男",B29)))</formula>
    </cfRule>
  </conditionalFormatting>
  <conditionalFormatting sqref="B30">
    <cfRule type="containsText" dxfId="778" priority="96" operator="containsText" text="女">
      <formula>NOT(ISERROR(SEARCH("女",B30)))</formula>
    </cfRule>
    <cfRule type="containsText" dxfId="777" priority="97" operator="containsText" text="男">
      <formula>NOT(ISERROR(SEARCH("男",B30)))</formula>
    </cfRule>
  </conditionalFormatting>
  <conditionalFormatting sqref="D29">
    <cfRule type="containsText" dxfId="776" priority="94" operator="containsText" text="女">
      <formula>NOT(ISERROR(SEARCH("女",D29)))</formula>
    </cfRule>
    <cfRule type="containsText" dxfId="775" priority="95" operator="containsText" text="男">
      <formula>NOT(ISERROR(SEARCH("男",D29)))</formula>
    </cfRule>
  </conditionalFormatting>
  <conditionalFormatting sqref="D30">
    <cfRule type="containsText" dxfId="774" priority="92" operator="containsText" text="女">
      <formula>NOT(ISERROR(SEARCH("女",D30)))</formula>
    </cfRule>
    <cfRule type="containsText" dxfId="773" priority="93" operator="containsText" text="男">
      <formula>NOT(ISERROR(SEARCH("男",D30)))</formula>
    </cfRule>
  </conditionalFormatting>
  <conditionalFormatting sqref="F29">
    <cfRule type="containsText" dxfId="772" priority="90" operator="containsText" text="女">
      <formula>NOT(ISERROR(SEARCH("女",F29)))</formula>
    </cfRule>
    <cfRule type="containsText" dxfId="771" priority="91" operator="containsText" text="男">
      <formula>NOT(ISERROR(SEARCH("男",F29)))</formula>
    </cfRule>
  </conditionalFormatting>
  <conditionalFormatting sqref="F30">
    <cfRule type="containsText" dxfId="770" priority="88" operator="containsText" text="女">
      <formula>NOT(ISERROR(SEARCH("女",F30)))</formula>
    </cfRule>
    <cfRule type="containsText" dxfId="769" priority="89" operator="containsText" text="男">
      <formula>NOT(ISERROR(SEARCH("男",F30)))</formula>
    </cfRule>
  </conditionalFormatting>
  <conditionalFormatting sqref="H29">
    <cfRule type="containsText" dxfId="768" priority="86" operator="containsText" text="女">
      <formula>NOT(ISERROR(SEARCH("女",H29)))</formula>
    </cfRule>
    <cfRule type="containsText" dxfId="767" priority="87" operator="containsText" text="男">
      <formula>NOT(ISERROR(SEARCH("男",H29)))</formula>
    </cfRule>
  </conditionalFormatting>
  <conditionalFormatting sqref="H30">
    <cfRule type="containsText" dxfId="766" priority="84" operator="containsText" text="女">
      <formula>NOT(ISERROR(SEARCH("女",H30)))</formula>
    </cfRule>
    <cfRule type="containsText" dxfId="765" priority="85" operator="containsText" text="男">
      <formula>NOT(ISERROR(SEARCH("男",H30)))</formula>
    </cfRule>
  </conditionalFormatting>
  <conditionalFormatting sqref="J29">
    <cfRule type="containsText" dxfId="764" priority="82" operator="containsText" text="女">
      <formula>NOT(ISERROR(SEARCH("女",J29)))</formula>
    </cfRule>
    <cfRule type="containsText" dxfId="763" priority="83" operator="containsText" text="男">
      <formula>NOT(ISERROR(SEARCH("男",J29)))</formula>
    </cfRule>
  </conditionalFormatting>
  <conditionalFormatting sqref="J30">
    <cfRule type="containsText" dxfId="762" priority="80" operator="containsText" text="女">
      <formula>NOT(ISERROR(SEARCH("女",J30)))</formula>
    </cfRule>
    <cfRule type="containsText" dxfId="761" priority="81" operator="containsText" text="男">
      <formula>NOT(ISERROR(SEARCH("男",J30)))</formula>
    </cfRule>
  </conditionalFormatting>
  <conditionalFormatting sqref="L29">
    <cfRule type="containsText" dxfId="760" priority="78" operator="containsText" text="女">
      <formula>NOT(ISERROR(SEARCH("女",L29)))</formula>
    </cfRule>
    <cfRule type="containsText" dxfId="759" priority="79" operator="containsText" text="男">
      <formula>NOT(ISERROR(SEARCH("男",L29)))</formula>
    </cfRule>
  </conditionalFormatting>
  <conditionalFormatting sqref="L30">
    <cfRule type="containsText" dxfId="758" priority="76" operator="containsText" text="女">
      <formula>NOT(ISERROR(SEARCH("女",L30)))</formula>
    </cfRule>
    <cfRule type="containsText" dxfId="757" priority="77" operator="containsText" text="男">
      <formula>NOT(ISERROR(SEARCH("男",L30)))</formula>
    </cfRule>
  </conditionalFormatting>
  <conditionalFormatting sqref="B3:L3 B9:L9 B15:L15 B21:L21 B27:L27">
    <cfRule type="duplicateValues" dxfId="756" priority="75"/>
  </conditionalFormatting>
  <conditionalFormatting sqref="B7">
    <cfRule type="containsText" dxfId="755" priority="61" operator="containsText" text="女">
      <formula>NOT(ISERROR(SEARCH("女",B7)))</formula>
    </cfRule>
    <cfRule type="containsText" dxfId="754" priority="62" operator="containsText" text="男">
      <formula>NOT(ISERROR(SEARCH("男",B7)))</formula>
    </cfRule>
  </conditionalFormatting>
  <conditionalFormatting sqref="D7">
    <cfRule type="containsText" dxfId="753" priority="59" operator="containsText" text="女">
      <formula>NOT(ISERROR(SEARCH("女",D7)))</formula>
    </cfRule>
    <cfRule type="containsText" dxfId="752" priority="60" operator="containsText" text="男">
      <formula>NOT(ISERROR(SEARCH("男",D7)))</formula>
    </cfRule>
  </conditionalFormatting>
  <conditionalFormatting sqref="F7">
    <cfRule type="containsText" dxfId="751" priority="57" operator="containsText" text="女">
      <formula>NOT(ISERROR(SEARCH("女",F7)))</formula>
    </cfRule>
    <cfRule type="containsText" dxfId="750" priority="58" operator="containsText" text="男">
      <formula>NOT(ISERROR(SEARCH("男",F7)))</formula>
    </cfRule>
  </conditionalFormatting>
  <conditionalFormatting sqref="H7">
    <cfRule type="containsText" dxfId="749" priority="55" operator="containsText" text="女">
      <formula>NOT(ISERROR(SEARCH("女",H7)))</formula>
    </cfRule>
    <cfRule type="containsText" dxfId="748" priority="56" operator="containsText" text="男">
      <formula>NOT(ISERROR(SEARCH("男",H7)))</formula>
    </cfRule>
  </conditionalFormatting>
  <conditionalFormatting sqref="J7">
    <cfRule type="containsText" dxfId="747" priority="53" operator="containsText" text="女">
      <formula>NOT(ISERROR(SEARCH("女",J7)))</formula>
    </cfRule>
    <cfRule type="containsText" dxfId="746" priority="54" operator="containsText" text="男">
      <formula>NOT(ISERROR(SEARCH("男",J7)))</formula>
    </cfRule>
  </conditionalFormatting>
  <conditionalFormatting sqref="L7">
    <cfRule type="containsText" dxfId="745" priority="51" operator="containsText" text="女">
      <formula>NOT(ISERROR(SEARCH("女",L7)))</formula>
    </cfRule>
    <cfRule type="containsText" dxfId="744" priority="52" operator="containsText" text="男">
      <formula>NOT(ISERROR(SEARCH("男",L7)))</formula>
    </cfRule>
  </conditionalFormatting>
  <conditionalFormatting sqref="B13">
    <cfRule type="containsText" dxfId="743" priority="49" operator="containsText" text="女">
      <formula>NOT(ISERROR(SEARCH("女",B13)))</formula>
    </cfRule>
    <cfRule type="containsText" dxfId="742" priority="50" operator="containsText" text="男">
      <formula>NOT(ISERROR(SEARCH("男",B13)))</formula>
    </cfRule>
  </conditionalFormatting>
  <conditionalFormatting sqref="D13">
    <cfRule type="containsText" dxfId="741" priority="47" operator="containsText" text="女">
      <formula>NOT(ISERROR(SEARCH("女",D13)))</formula>
    </cfRule>
    <cfRule type="containsText" dxfId="740" priority="48" operator="containsText" text="男">
      <formula>NOT(ISERROR(SEARCH("男",D13)))</formula>
    </cfRule>
  </conditionalFormatting>
  <conditionalFormatting sqref="F13">
    <cfRule type="containsText" dxfId="739" priority="45" operator="containsText" text="女">
      <formula>NOT(ISERROR(SEARCH("女",F13)))</formula>
    </cfRule>
    <cfRule type="containsText" dxfId="738" priority="46" operator="containsText" text="男">
      <formula>NOT(ISERROR(SEARCH("男",F13)))</formula>
    </cfRule>
  </conditionalFormatting>
  <conditionalFormatting sqref="H13">
    <cfRule type="containsText" dxfId="737" priority="43" operator="containsText" text="女">
      <formula>NOT(ISERROR(SEARCH("女",H13)))</formula>
    </cfRule>
    <cfRule type="containsText" dxfId="736" priority="44" operator="containsText" text="男">
      <formula>NOT(ISERROR(SEARCH("男",H13)))</formula>
    </cfRule>
  </conditionalFormatting>
  <conditionalFormatting sqref="J13">
    <cfRule type="containsText" dxfId="735" priority="41" operator="containsText" text="女">
      <formula>NOT(ISERROR(SEARCH("女",J13)))</formula>
    </cfRule>
    <cfRule type="containsText" dxfId="734" priority="42" operator="containsText" text="男">
      <formula>NOT(ISERROR(SEARCH("男",J13)))</formula>
    </cfRule>
  </conditionalFormatting>
  <conditionalFormatting sqref="L13">
    <cfRule type="containsText" dxfId="733" priority="39" operator="containsText" text="女">
      <formula>NOT(ISERROR(SEARCH("女",L13)))</formula>
    </cfRule>
    <cfRule type="containsText" dxfId="732" priority="40" operator="containsText" text="男">
      <formula>NOT(ISERROR(SEARCH("男",L13)))</formula>
    </cfRule>
  </conditionalFormatting>
  <conditionalFormatting sqref="B19">
    <cfRule type="containsText" dxfId="731" priority="37" operator="containsText" text="女">
      <formula>NOT(ISERROR(SEARCH("女",B19)))</formula>
    </cfRule>
    <cfRule type="containsText" dxfId="730" priority="38" operator="containsText" text="男">
      <formula>NOT(ISERROR(SEARCH("男",B19)))</formula>
    </cfRule>
  </conditionalFormatting>
  <conditionalFormatting sqref="D19">
    <cfRule type="containsText" dxfId="729" priority="35" operator="containsText" text="女">
      <formula>NOT(ISERROR(SEARCH("女",D19)))</formula>
    </cfRule>
    <cfRule type="containsText" dxfId="728" priority="36" operator="containsText" text="男">
      <formula>NOT(ISERROR(SEARCH("男",D19)))</formula>
    </cfRule>
  </conditionalFormatting>
  <conditionalFormatting sqref="F19">
    <cfRule type="containsText" dxfId="727" priority="33" operator="containsText" text="女">
      <formula>NOT(ISERROR(SEARCH("女",F19)))</formula>
    </cfRule>
    <cfRule type="containsText" dxfId="726" priority="34" operator="containsText" text="男">
      <formula>NOT(ISERROR(SEARCH("男",F19)))</formula>
    </cfRule>
  </conditionalFormatting>
  <conditionalFormatting sqref="H19">
    <cfRule type="containsText" dxfId="725" priority="31" operator="containsText" text="女">
      <formula>NOT(ISERROR(SEARCH("女",H19)))</formula>
    </cfRule>
    <cfRule type="containsText" dxfId="724" priority="32" operator="containsText" text="男">
      <formula>NOT(ISERROR(SEARCH("男",H19)))</formula>
    </cfRule>
  </conditionalFormatting>
  <conditionalFormatting sqref="J19">
    <cfRule type="containsText" dxfId="723" priority="29" operator="containsText" text="女">
      <formula>NOT(ISERROR(SEARCH("女",J19)))</formula>
    </cfRule>
    <cfRule type="containsText" dxfId="722" priority="30" operator="containsText" text="男">
      <formula>NOT(ISERROR(SEARCH("男",J19)))</formula>
    </cfRule>
  </conditionalFormatting>
  <conditionalFormatting sqref="L19">
    <cfRule type="containsText" dxfId="721" priority="27" operator="containsText" text="女">
      <formula>NOT(ISERROR(SEARCH("女",L19)))</formula>
    </cfRule>
    <cfRule type="containsText" dxfId="720" priority="28" operator="containsText" text="男">
      <formula>NOT(ISERROR(SEARCH("男",L19)))</formula>
    </cfRule>
  </conditionalFormatting>
  <conditionalFormatting sqref="B25">
    <cfRule type="containsText" dxfId="719" priority="25" operator="containsText" text="女">
      <formula>NOT(ISERROR(SEARCH("女",B25)))</formula>
    </cfRule>
    <cfRule type="containsText" dxfId="718" priority="26" operator="containsText" text="男">
      <formula>NOT(ISERROR(SEARCH("男",B25)))</formula>
    </cfRule>
  </conditionalFormatting>
  <conditionalFormatting sqref="D25">
    <cfRule type="containsText" dxfId="717" priority="23" operator="containsText" text="女">
      <formula>NOT(ISERROR(SEARCH("女",D25)))</formula>
    </cfRule>
    <cfRule type="containsText" dxfId="716" priority="24" operator="containsText" text="男">
      <formula>NOT(ISERROR(SEARCH("男",D25)))</formula>
    </cfRule>
  </conditionalFormatting>
  <conditionalFormatting sqref="F25">
    <cfRule type="containsText" dxfId="715" priority="21" operator="containsText" text="女">
      <formula>NOT(ISERROR(SEARCH("女",F25)))</formula>
    </cfRule>
    <cfRule type="containsText" dxfId="714" priority="22" operator="containsText" text="男">
      <formula>NOT(ISERROR(SEARCH("男",F25)))</formula>
    </cfRule>
  </conditionalFormatting>
  <conditionalFormatting sqref="H25">
    <cfRule type="containsText" dxfId="713" priority="19" operator="containsText" text="女">
      <formula>NOT(ISERROR(SEARCH("女",H25)))</formula>
    </cfRule>
    <cfRule type="containsText" dxfId="712" priority="20" operator="containsText" text="男">
      <formula>NOT(ISERROR(SEARCH("男",H25)))</formula>
    </cfRule>
  </conditionalFormatting>
  <conditionalFormatting sqref="J25">
    <cfRule type="containsText" dxfId="711" priority="17" operator="containsText" text="女">
      <formula>NOT(ISERROR(SEARCH("女",J25)))</formula>
    </cfRule>
    <cfRule type="containsText" dxfId="710" priority="18" operator="containsText" text="男">
      <formula>NOT(ISERROR(SEARCH("男",J25)))</formula>
    </cfRule>
  </conditionalFormatting>
  <conditionalFormatting sqref="L25">
    <cfRule type="containsText" dxfId="709" priority="15" operator="containsText" text="女">
      <formula>NOT(ISERROR(SEARCH("女",L25)))</formula>
    </cfRule>
    <cfRule type="containsText" dxfId="708" priority="16" operator="containsText" text="男">
      <formula>NOT(ISERROR(SEARCH("男",L25)))</formula>
    </cfRule>
  </conditionalFormatting>
  <conditionalFormatting sqref="B31">
    <cfRule type="containsText" dxfId="707" priority="13" operator="containsText" text="女">
      <formula>NOT(ISERROR(SEARCH("女",B31)))</formula>
    </cfRule>
    <cfRule type="containsText" dxfId="706" priority="14" operator="containsText" text="男">
      <formula>NOT(ISERROR(SEARCH("男",B31)))</formula>
    </cfRule>
  </conditionalFormatting>
  <conditionalFormatting sqref="D31">
    <cfRule type="containsText" dxfId="705" priority="11" operator="containsText" text="女">
      <formula>NOT(ISERROR(SEARCH("女",D31)))</formula>
    </cfRule>
    <cfRule type="containsText" dxfId="704" priority="12" operator="containsText" text="男">
      <formula>NOT(ISERROR(SEARCH("男",D31)))</formula>
    </cfRule>
  </conditionalFormatting>
  <conditionalFormatting sqref="F31">
    <cfRule type="containsText" dxfId="703" priority="9" operator="containsText" text="女">
      <formula>NOT(ISERROR(SEARCH("女",F31)))</formula>
    </cfRule>
    <cfRule type="containsText" dxfId="702" priority="10" operator="containsText" text="男">
      <formula>NOT(ISERROR(SEARCH("男",F31)))</formula>
    </cfRule>
  </conditionalFormatting>
  <conditionalFormatting sqref="H31">
    <cfRule type="containsText" dxfId="701" priority="7" operator="containsText" text="女">
      <formula>NOT(ISERROR(SEARCH("女",H31)))</formula>
    </cfRule>
    <cfRule type="containsText" dxfId="700" priority="8" operator="containsText" text="男">
      <formula>NOT(ISERROR(SEARCH("男",H31)))</formula>
    </cfRule>
  </conditionalFormatting>
  <conditionalFormatting sqref="J31">
    <cfRule type="containsText" dxfId="699" priority="5" operator="containsText" text="女">
      <formula>NOT(ISERROR(SEARCH("女",J31)))</formula>
    </cfRule>
    <cfRule type="containsText" dxfId="698" priority="6" operator="containsText" text="男">
      <formula>NOT(ISERROR(SEARCH("男",J31)))</formula>
    </cfRule>
  </conditionalFormatting>
  <conditionalFormatting sqref="L31">
    <cfRule type="containsText" dxfId="697" priority="3" operator="containsText" text="女">
      <formula>NOT(ISERROR(SEARCH("女",L31)))</formula>
    </cfRule>
    <cfRule type="containsText" dxfId="696" priority="4" operator="containsText" text="男">
      <formula>NOT(ISERROR(SEARCH("男",L31)))</formula>
    </cfRule>
  </conditionalFormatting>
  <conditionalFormatting sqref="O35:P35">
    <cfRule type="containsText" dxfId="695" priority="1" operator="containsText" text="女">
      <formula>NOT(ISERROR(SEARCH("女",O35)))</formula>
    </cfRule>
    <cfRule type="containsText" dxfId="694" priority="2" operator="containsText" text="男">
      <formula>NOT(ISERROR(SEARCH("男",O35)))</formula>
    </cfRule>
  </conditionalFormatting>
  <pageMargins left="0.39370078740157483" right="0.39370078740157483" top="0.39370078740157483" bottom="0.39370078740157483" header="0" footer="0"/>
  <pageSetup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tabColor theme="9" tint="-0.249977111117893"/>
  </sheetPr>
  <dimension ref="A1:P38"/>
  <sheetViews>
    <sheetView view="pageBreakPreview" topLeftCell="A31" zoomScaleNormal="100" zoomScaleSheetLayoutView="100" workbookViewId="0">
      <selection activeCell="P1" sqref="P1"/>
    </sheetView>
  </sheetViews>
  <sheetFormatPr defaultColWidth="9" defaultRowHeight="21.5" x14ac:dyDescent="0.4"/>
  <cols>
    <col min="1" max="1" width="3.6328125" style="12" customWidth="1"/>
    <col min="2" max="2" width="11.6328125" style="12" customWidth="1"/>
    <col min="3" max="3" width="0.90625" style="12" customWidth="1"/>
    <col min="4" max="4" width="11.6328125" style="12" customWidth="1"/>
    <col min="5" max="5" width="0.90625" style="12" customWidth="1"/>
    <col min="6" max="6" width="11.6328125" style="12" customWidth="1"/>
    <col min="7" max="7" width="0.90625" style="12" customWidth="1"/>
    <col min="8" max="8" width="11.6328125" style="12" customWidth="1"/>
    <col min="9" max="9" width="0.90625" style="12" customWidth="1"/>
    <col min="10" max="10" width="11.6328125" style="12" customWidth="1"/>
    <col min="11" max="11" width="0.90625" style="12" customWidth="1"/>
    <col min="12" max="12" width="11.6328125" style="12" customWidth="1"/>
    <col min="13" max="13" width="3.6328125" style="12" customWidth="1"/>
    <col min="14" max="14" width="0.36328125" style="12" customWidth="1"/>
    <col min="15" max="15" width="4.26953125" style="12" customWidth="1"/>
    <col min="16" max="16" width="11.1796875" style="12" customWidth="1"/>
    <col min="17" max="16384" width="9" style="12"/>
  </cols>
  <sheetData>
    <row r="1" spans="1:16" ht="18" customHeight="1" thickBot="1" x14ac:dyDescent="0.45">
      <c r="B1" s="12" t="str">
        <f>個資!F1&amp;"學年"</f>
        <v>109-1學年</v>
      </c>
      <c r="C1" s="13"/>
      <c r="D1" s="108" t="str">
        <f>個資!C6&amp;"班  "&amp;個資!F4 &amp;個資!A4</f>
        <v>101班  迪士尼導師</v>
      </c>
      <c r="E1" s="13"/>
      <c r="F1" s="13"/>
      <c r="G1" s="13"/>
      <c r="H1" s="13"/>
      <c r="I1" s="13"/>
      <c r="J1" s="13"/>
      <c r="L1" s="118">
        <f ca="1">TODAY()</f>
        <v>44006</v>
      </c>
    </row>
    <row r="2" spans="1:16" ht="18" customHeight="1" x14ac:dyDescent="0.4">
      <c r="A2" s="253" t="s">
        <v>49</v>
      </c>
      <c r="B2" s="18"/>
      <c r="C2" s="220"/>
      <c r="D2" s="18"/>
      <c r="E2" s="220"/>
      <c r="F2" s="18"/>
      <c r="G2" s="220"/>
      <c r="H2" s="18"/>
      <c r="I2" s="220"/>
      <c r="J2" s="18"/>
      <c r="K2" s="220"/>
      <c r="L2" s="18"/>
      <c r="M2" s="253" t="s">
        <v>48</v>
      </c>
      <c r="N2" s="218"/>
      <c r="O2" s="134" t="s">
        <v>0</v>
      </c>
      <c r="P2" s="134" t="s">
        <v>139</v>
      </c>
    </row>
    <row r="3" spans="1:16" ht="18" customHeight="1" x14ac:dyDescent="0.4">
      <c r="A3" s="253"/>
      <c r="B3" s="14" t="str">
        <f>IFERROR(INDEX(座位輸入!$F:$F,MATCH(B2,座位輸入!$E:$E,0)),"")</f>
        <v/>
      </c>
      <c r="D3" s="14" t="str">
        <f>IFERROR(INDEX(座位輸入!$F:$F,MATCH(D2,座位輸入!$E:$E,0)),"")</f>
        <v/>
      </c>
      <c r="F3" s="14" t="str">
        <f>IFERROR(INDEX(座位輸入!$F:$F,MATCH(F2,座位輸入!$E:$E,0)),"")</f>
        <v/>
      </c>
      <c r="H3" s="14" t="str">
        <f>IFERROR(INDEX(座位輸入!$F:$F,MATCH(H2,座位輸入!$E:$E,0)),"")</f>
        <v/>
      </c>
      <c r="J3" s="14" t="str">
        <f>IFERROR(INDEX(座位輸入!$F:$F,MATCH(J2,座位輸入!$E:$E,0)),"")</f>
        <v/>
      </c>
      <c r="L3" s="14" t="str">
        <f>IFERROR(INDEX(座位輸入!$F:$F,MATCH(L2,座位輸入!$E:$E,0)),"")</f>
        <v/>
      </c>
      <c r="M3" s="253"/>
      <c r="N3" s="218"/>
      <c r="O3" s="134">
        <v>1</v>
      </c>
      <c r="P3" s="134" t="str">
        <f>IFERROR(INDEX(個資!$E:$E,MATCH(O3,個資!$A:$A,0)),"")</f>
        <v>唐老鴨(男)</v>
      </c>
    </row>
    <row r="4" spans="1:16" ht="18" customHeight="1" x14ac:dyDescent="0.4">
      <c r="A4" s="253"/>
      <c r="B4" s="14" t="str">
        <f>IFERROR(INDEX(座位輸入!$G:$G,MATCH(B2,座位輸入!$E:$E,0)),"")</f>
        <v/>
      </c>
      <c r="D4" s="14" t="str">
        <f>IFERROR(INDEX(座位輸入!$G:$G,MATCH(D2,座位輸入!$E:$E,0)),"")</f>
        <v/>
      </c>
      <c r="F4" s="14" t="str">
        <f>IFERROR(INDEX(座位輸入!$G:$G,MATCH(F2,座位輸入!$E:$E,0)),"")</f>
        <v/>
      </c>
      <c r="H4" s="14" t="str">
        <f>IFERROR(INDEX(座位輸入!$G:$G,MATCH(H2,座位輸入!$E:$E,0)),"")</f>
        <v/>
      </c>
      <c r="J4" s="14" t="str">
        <f>IFERROR(INDEX(座位輸入!$G:$G,MATCH(J2,座位輸入!$E:$E,0)),"")</f>
        <v/>
      </c>
      <c r="L4" s="14" t="str">
        <f>IFERROR(INDEX(座位輸入!$G:$G,MATCH(L2,座位輸入!$E:$E,0)),"")</f>
        <v/>
      </c>
      <c r="M4" s="253"/>
      <c r="N4" s="218"/>
      <c r="O4" s="134">
        <v>2</v>
      </c>
      <c r="P4" s="134" t="str">
        <f>IFERROR(INDEX(個資!$E:$E,MATCH(O4,個資!$A:$A,0)),"")</f>
        <v>跳跳虎(男)</v>
      </c>
    </row>
    <row r="5" spans="1:16" ht="18" customHeight="1" x14ac:dyDescent="0.4">
      <c r="A5" s="253"/>
      <c r="B5" s="14" t="str">
        <f>IFERROR(INDEX(座位輸入!$H:$H,MATCH(B2,座位輸入!$E:$E,0)),"")</f>
        <v/>
      </c>
      <c r="D5" s="14" t="str">
        <f>IFERROR(INDEX(座位輸入!$H:$H,MATCH(D2,座位輸入!$E:$E,0)),"")</f>
        <v/>
      </c>
      <c r="F5" s="14" t="str">
        <f>IFERROR(INDEX(座位輸入!$H:$H,MATCH(F2,座位輸入!$E:$E,0)),"")</f>
        <v/>
      </c>
      <c r="H5" s="14" t="str">
        <f>IFERROR(INDEX(座位輸入!$H:$H,MATCH(H2,座位輸入!$E:$E,0)),"")</f>
        <v/>
      </c>
      <c r="J5" s="14" t="str">
        <f>IFERROR(INDEX(座位輸入!$H:$H,MATCH(J2,座位輸入!$E:$E,0)),"")</f>
        <v/>
      </c>
      <c r="L5" s="14" t="str">
        <f>IFERROR(INDEX(座位輸入!$H:$H,MATCH(L2,座位輸入!$E:$E,0)),"")</f>
        <v/>
      </c>
      <c r="M5" s="253"/>
      <c r="N5" s="218"/>
      <c r="O5" s="134">
        <v>3</v>
      </c>
      <c r="P5" s="134" t="str">
        <f>IFERROR(INDEX(個資!$E:$E,MATCH(O5,個資!$A:$A,0)),"")</f>
        <v>小熊維尼(男)</v>
      </c>
    </row>
    <row r="6" spans="1:16" ht="18" customHeight="1" x14ac:dyDescent="0.4">
      <c r="A6" s="45"/>
      <c r="B6" s="49" t="str">
        <f>IFERROR(INDEX(座位輸入!$I:$I,MATCH(B2,座位輸入!$E:$E,0)),"")</f>
        <v/>
      </c>
      <c r="C6" s="48"/>
      <c r="D6" s="49" t="str">
        <f>IFERROR(INDEX(座位輸入!$I:$I,MATCH(D2,座位輸入!$E:$E,0)),"")</f>
        <v/>
      </c>
      <c r="E6" s="48"/>
      <c r="F6" s="49" t="str">
        <f>IFERROR(INDEX(座位輸入!$I:$I,MATCH(F2,座位輸入!$E:$E,0)),"")</f>
        <v/>
      </c>
      <c r="G6" s="48"/>
      <c r="H6" s="49" t="str">
        <f>IFERROR(INDEX(座位輸入!$I:$I,MATCH(H2,座位輸入!$E:$E,0)),"")</f>
        <v/>
      </c>
      <c r="I6" s="48"/>
      <c r="J6" s="49" t="str">
        <f>IFERROR(INDEX(座位輸入!$I:$I,MATCH(J2,座位輸入!$E:$E,0)),"")</f>
        <v/>
      </c>
      <c r="L6" s="49" t="str">
        <f>IFERROR(INDEX(座位輸入!$I:$I,MATCH(L2,座位輸入!$E:$E,0)),"")</f>
        <v/>
      </c>
      <c r="M6" s="45"/>
      <c r="N6" s="218"/>
      <c r="O6" s="134">
        <v>4</v>
      </c>
      <c r="P6" s="134" t="str">
        <f>IFERROR(INDEX(個資!$E:$E,MATCH(O6,個資!$A:$A,0)),"")</f>
        <v>米老鼠 (男)</v>
      </c>
    </row>
    <row r="7" spans="1:16" ht="18" customHeight="1" thickBot="1" x14ac:dyDescent="0.45">
      <c r="O7" s="134">
        <v>5</v>
      </c>
      <c r="P7" s="134" t="str">
        <f>IFERROR(INDEX(個資!$E:$E,MATCH(O7,個資!$A:$A,0)),"")</f>
        <v>小豬(男)</v>
      </c>
    </row>
    <row r="8" spans="1:16" ht="18" customHeight="1" x14ac:dyDescent="0.4">
      <c r="A8" s="253" t="s">
        <v>47</v>
      </c>
      <c r="B8" s="18"/>
      <c r="C8" s="220"/>
      <c r="D8" s="18"/>
      <c r="E8" s="220"/>
      <c r="F8" s="18"/>
      <c r="G8" s="220"/>
      <c r="H8" s="18">
        <v>12</v>
      </c>
      <c r="I8" s="220"/>
      <c r="J8" s="18"/>
      <c r="K8" s="220"/>
      <c r="L8" s="18"/>
      <c r="M8" s="253" t="s">
        <v>47</v>
      </c>
      <c r="N8" s="218"/>
      <c r="O8" s="134">
        <v>6</v>
      </c>
      <c r="P8" s="134" t="str">
        <f>IFERROR(INDEX(個資!$E:$E,MATCH(O8,個資!$A:$A,0)),"")</f>
        <v>白雪公主(男)</v>
      </c>
    </row>
    <row r="9" spans="1:16" ht="18" customHeight="1" x14ac:dyDescent="0.4">
      <c r="A9" s="253"/>
      <c r="B9" s="14" t="str">
        <f>IFERROR(INDEX(座位輸入!$F:$F,MATCH(B8,座位輸入!$E:$E,0)),"")</f>
        <v/>
      </c>
      <c r="D9" s="14" t="str">
        <f>IFERROR(INDEX(座位輸入!$F:$F,MATCH(D8,座位輸入!$E:$E,0)),"")</f>
        <v/>
      </c>
      <c r="F9" s="14" t="str">
        <f>IFERROR(INDEX(座位輸入!$F:$F,MATCH(F8,座位輸入!$E:$E,0)),"")</f>
        <v/>
      </c>
      <c r="H9" s="14" t="str">
        <f>IFERROR(INDEX(座位輸入!$F:$F,MATCH(H8,座位輸入!$E:$E,0)),"")</f>
        <v>巴斯光年(男)</v>
      </c>
      <c r="J9" s="14" t="str">
        <f>IFERROR(INDEX(座位輸入!$F:$F,MATCH(J8,座位輸入!$E:$E,0)),"")</f>
        <v/>
      </c>
      <c r="L9" s="14" t="str">
        <f>IFERROR(INDEX(座位輸入!$F:$F,MATCH(L8,座位輸入!$E:$E,0)),"")</f>
        <v/>
      </c>
      <c r="M9" s="253"/>
      <c r="N9" s="218"/>
      <c r="O9" s="134">
        <v>7</v>
      </c>
      <c r="P9" s="134" t="str">
        <f>IFERROR(INDEX(個資!$E:$E,MATCH(O9,個資!$A:$A,0)),"")</f>
        <v>灰姑娘(男)</v>
      </c>
    </row>
    <row r="10" spans="1:16" ht="18" customHeight="1" x14ac:dyDescent="0.4">
      <c r="A10" s="253"/>
      <c r="B10" s="14" t="str">
        <f>IFERROR(INDEX(座位輸入!$G:$G,MATCH(B8,座位輸入!$E:$E,0)),"")</f>
        <v/>
      </c>
      <c r="D10" s="14" t="str">
        <f>IFERROR(INDEX(座位輸入!$G:$G,MATCH(D8,座位輸入!$E:$E,0)),"")</f>
        <v/>
      </c>
      <c r="F10" s="14" t="str">
        <f>IFERROR(INDEX(座位輸入!$G:$G,MATCH(F8,座位輸入!$E:$E,0)),"")</f>
        <v/>
      </c>
      <c r="H10" s="14" t="str">
        <f>IFERROR(INDEX(座位輸入!$G:$G,MATCH(H8,座位輸入!$E:$E,0)),"")</f>
        <v>.</v>
      </c>
      <c r="J10" s="14" t="str">
        <f>IFERROR(INDEX(座位輸入!$G:$G,MATCH(J8,座位輸入!$E:$E,0)),"")</f>
        <v/>
      </c>
      <c r="L10" s="14" t="str">
        <f>IFERROR(INDEX(座位輸入!$G:$G,MATCH(L8,座位輸入!$E:$E,0)),"")</f>
        <v/>
      </c>
      <c r="M10" s="253"/>
      <c r="N10" s="218"/>
      <c r="O10" s="134">
        <v>8</v>
      </c>
      <c r="P10" s="134" t="str">
        <f>IFERROR(INDEX(個資!$E:$E,MATCH(O10,個資!$A:$A,0)),"")</f>
        <v>皮諾丘(男)</v>
      </c>
    </row>
    <row r="11" spans="1:16" ht="18" customHeight="1" x14ac:dyDescent="0.4">
      <c r="A11" s="253"/>
      <c r="B11" s="14" t="str">
        <f>IFERROR(INDEX(座位輸入!$H:$H,MATCH(B8,座位輸入!$E:$E,0)),"")</f>
        <v/>
      </c>
      <c r="D11" s="14" t="str">
        <f>IFERROR(INDEX(座位輸入!$H:$H,MATCH(D8,座位輸入!$E:$E,0)),"")</f>
        <v/>
      </c>
      <c r="F11" s="14" t="str">
        <f>IFERROR(INDEX(座位輸入!$H:$H,MATCH(F8,座位輸入!$E:$E,0)),"")</f>
        <v/>
      </c>
      <c r="H11" s="14" t="str">
        <f>IFERROR(INDEX(座位輸入!$H:$H,MATCH(H8,座位輸入!$E:$E,0)),"")</f>
        <v>數學小老師</v>
      </c>
      <c r="J11" s="14" t="str">
        <f>IFERROR(INDEX(座位輸入!$H:$H,MATCH(J8,座位輸入!$E:$E,0)),"")</f>
        <v/>
      </c>
      <c r="L11" s="14" t="str">
        <f>IFERROR(INDEX(座位輸入!$H:$H,MATCH(L8,座位輸入!$E:$E,0)),"")</f>
        <v/>
      </c>
      <c r="M11" s="253"/>
      <c r="N11" s="218"/>
      <c r="O11" s="134">
        <v>9</v>
      </c>
      <c r="P11" s="134" t="str">
        <f>IFERROR(INDEX(個資!$E:$E,MATCH(O11,個資!$A:$A,0)),"")</f>
        <v>小鹿斑比(男)</v>
      </c>
    </row>
    <row r="12" spans="1:16" ht="18" customHeight="1" x14ac:dyDescent="0.4">
      <c r="A12" s="45"/>
      <c r="B12" s="49" t="str">
        <f>IFERROR(INDEX(座位輸入!$I:$I,MATCH(B8,座位輸入!$E:$E,0)),"")</f>
        <v/>
      </c>
      <c r="C12" s="48"/>
      <c r="D12" s="49" t="str">
        <f>IFERROR(INDEX(座位輸入!$I:$I,MATCH(D8,座位輸入!$E:$E,0)),"")</f>
        <v/>
      </c>
      <c r="E12" s="48"/>
      <c r="F12" s="49" t="str">
        <f>IFERROR(INDEX(座位輸入!$I:$I,MATCH(F8,座位輸入!$E:$E,0)),"")</f>
        <v/>
      </c>
      <c r="G12" s="48"/>
      <c r="H12" s="49">
        <f>IFERROR(INDEX(座位輸入!$I:$I,MATCH(H8,座位輸入!$E:$E,0)),"")</f>
        <v>0</v>
      </c>
      <c r="I12" s="48"/>
      <c r="J12" s="49" t="str">
        <f>IFERROR(INDEX(座位輸入!$I:$I,MATCH(J8,座位輸入!$E:$E,0)),"")</f>
        <v/>
      </c>
      <c r="L12" s="49" t="str">
        <f>IFERROR(INDEX(座位輸入!$I:$I,MATCH(L8,座位輸入!$E:$E,0)),"")</f>
        <v/>
      </c>
      <c r="M12" s="45"/>
      <c r="N12" s="218"/>
      <c r="O12" s="134">
        <v>10</v>
      </c>
      <c r="P12" s="134" t="str">
        <f>IFERROR(INDEX(個資!$E:$E,MATCH(O12,個資!$A:$A,0)),"")</f>
        <v>邦妮兔(男)</v>
      </c>
    </row>
    <row r="13" spans="1:16" ht="18" customHeight="1" thickBot="1" x14ac:dyDescent="0.45">
      <c r="O13" s="134">
        <v>11</v>
      </c>
      <c r="P13" s="134" t="str">
        <f>IFERROR(INDEX(個資!$E:$E,MATCH(O13,個資!$A:$A,0)),"")</f>
        <v>史瑞克(男)</v>
      </c>
    </row>
    <row r="14" spans="1:16" ht="18" customHeight="1" x14ac:dyDescent="0.4">
      <c r="A14" s="253" t="s">
        <v>46</v>
      </c>
      <c r="B14" s="18"/>
      <c r="C14" s="220"/>
      <c r="D14" s="18"/>
      <c r="E14" s="220"/>
      <c r="F14" s="18"/>
      <c r="G14" s="220"/>
      <c r="H14" s="18"/>
      <c r="I14" s="220"/>
      <c r="J14" s="18">
        <v>12</v>
      </c>
      <c r="K14" s="220"/>
      <c r="L14" s="18">
        <v>10</v>
      </c>
      <c r="M14" s="253" t="s">
        <v>46</v>
      </c>
      <c r="N14" s="218"/>
      <c r="O14" s="134">
        <v>12</v>
      </c>
      <c r="P14" s="134" t="str">
        <f>IFERROR(INDEX(個資!$E:$E,MATCH(O14,個資!$A:$A,0)),"")</f>
        <v>巴斯光年(男)</v>
      </c>
    </row>
    <row r="15" spans="1:16" ht="18" customHeight="1" x14ac:dyDescent="0.4">
      <c r="A15" s="253"/>
      <c r="B15" s="14" t="str">
        <f>IFERROR(INDEX(座位輸入!$F:$F,MATCH(B14,座位輸入!$E:$E,0)),"")</f>
        <v/>
      </c>
      <c r="D15" s="14" t="str">
        <f>IFERROR(INDEX(座位輸入!$F:$F,MATCH(D14,座位輸入!$E:$E,0)),"")</f>
        <v/>
      </c>
      <c r="F15" s="14" t="str">
        <f>IFERROR(INDEX(座位輸入!$F:$F,MATCH(F14,座位輸入!$E:$E,0)),"")</f>
        <v/>
      </c>
      <c r="H15" s="14" t="str">
        <f>IFERROR(INDEX(座位輸入!$F:$F,MATCH(H14,座位輸入!$E:$E,0)),"")</f>
        <v/>
      </c>
      <c r="J15" s="14" t="str">
        <f>IFERROR(INDEX(座位輸入!$F:$F,MATCH(J14,座位輸入!$E:$E,0)),"")</f>
        <v>巴斯光年(男)</v>
      </c>
      <c r="L15" s="14" t="str">
        <f>IFERROR(INDEX(座位輸入!$F:$F,MATCH(L14,座位輸入!$E:$E,0)),"")</f>
        <v>邦妮兔(男)</v>
      </c>
      <c r="M15" s="253"/>
      <c r="N15" s="218"/>
      <c r="O15" s="134">
        <v>13</v>
      </c>
      <c r="P15" s="134" t="str">
        <f>IFERROR(INDEX(個資!$E:$E,MATCH(O15,個資!$A:$A,0)),"")</f>
        <v>史迪奇(男)</v>
      </c>
    </row>
    <row r="16" spans="1:16" ht="18" customHeight="1" x14ac:dyDescent="0.4">
      <c r="A16" s="253"/>
      <c r="B16" s="14" t="str">
        <f>IFERROR(INDEX(座位輸入!$G:$G,MATCH(B14,座位輸入!$E:$E,0)),"")</f>
        <v/>
      </c>
      <c r="D16" s="14" t="str">
        <f>IFERROR(INDEX(座位輸入!$G:$G,MATCH(D14,座位輸入!$E:$E,0)),"")</f>
        <v/>
      </c>
      <c r="F16" s="14" t="str">
        <f>IFERROR(INDEX(座位輸入!$G:$G,MATCH(F14,座位輸入!$E:$E,0)),"")</f>
        <v/>
      </c>
      <c r="H16" s="14" t="str">
        <f>IFERROR(INDEX(座位輸入!$G:$G,MATCH(H14,座位輸入!$E:$E,0)),"")</f>
        <v/>
      </c>
      <c r="J16" s="14" t="str">
        <f>IFERROR(INDEX(座位輸入!$G:$G,MATCH(J14,座位輸入!$E:$E,0)),"")</f>
        <v>.</v>
      </c>
      <c r="L16" s="14">
        <f>IFERROR(INDEX(座位輸入!$G:$G,MATCH(L14,座位輸入!$E:$E,0)),"")</f>
        <v>0</v>
      </c>
      <c r="M16" s="253"/>
      <c r="N16" s="218"/>
      <c r="O16" s="134">
        <v>14</v>
      </c>
      <c r="P16" s="134" t="str">
        <f>IFERROR(INDEX(個資!$E:$E,MATCH(O16,個資!$A:$A,0)),"")</f>
        <v>大眼仔(男)</v>
      </c>
    </row>
    <row r="17" spans="1:16" ht="18" customHeight="1" x14ac:dyDescent="0.4">
      <c r="A17" s="253"/>
      <c r="B17" s="14" t="str">
        <f>IFERROR(INDEX(座位輸入!$H:$H,MATCH(B14,座位輸入!$E:$E,0)),"")</f>
        <v/>
      </c>
      <c r="D17" s="14" t="str">
        <f>IFERROR(INDEX(座位輸入!$H:$H,MATCH(D14,座位輸入!$E:$E,0)),"")</f>
        <v/>
      </c>
      <c r="F17" s="14" t="str">
        <f>IFERROR(INDEX(座位輸入!$H:$H,MATCH(F14,座位輸入!$E:$E,0)),"")</f>
        <v/>
      </c>
      <c r="H17" s="14" t="str">
        <f>IFERROR(INDEX(座位輸入!$H:$H,MATCH(H14,座位輸入!$E:$E,0)),"")</f>
        <v/>
      </c>
      <c r="J17" s="14" t="str">
        <f>IFERROR(INDEX(座位輸入!$H:$H,MATCH(J14,座位輸入!$E:$E,0)),"")</f>
        <v>數學小老師</v>
      </c>
      <c r="L17" s="14" t="str">
        <f>IFERROR(INDEX(座位輸入!$H:$H,MATCH(L14,座位輸入!$E:$E,0)),"")</f>
        <v>.</v>
      </c>
      <c r="M17" s="253"/>
      <c r="N17" s="218"/>
      <c r="O17" s="134">
        <v>15</v>
      </c>
      <c r="P17" s="134" t="str">
        <f>IFERROR(INDEX(個資!$E:$E,MATCH(O17,個資!$A:$A,0)),"")</f>
        <v>毛怪(女)</v>
      </c>
    </row>
    <row r="18" spans="1:16" ht="18" customHeight="1" x14ac:dyDescent="0.4">
      <c r="A18" s="45"/>
      <c r="B18" s="49" t="str">
        <f>IFERROR(INDEX(座位輸入!$I:$I,MATCH(B14,座位輸入!$E:$E,0)),"")</f>
        <v/>
      </c>
      <c r="C18" s="48"/>
      <c r="D18" s="49" t="str">
        <f>IFERROR(INDEX(座位輸入!$I:$I,MATCH(D14,座位輸入!$E:$E,0)),"")</f>
        <v/>
      </c>
      <c r="E18" s="48"/>
      <c r="F18" s="49" t="str">
        <f>IFERROR(INDEX(座位輸入!$I:$I,MATCH(F14,座位輸入!$E:$E,0)),"")</f>
        <v/>
      </c>
      <c r="G18" s="48"/>
      <c r="H18" s="49" t="str">
        <f>IFERROR(INDEX(座位輸入!$I:$I,MATCH(H14,座位輸入!$E:$E,0)),"")</f>
        <v/>
      </c>
      <c r="I18" s="48"/>
      <c r="J18" s="49">
        <f>IFERROR(INDEX(座位輸入!$I:$I,MATCH(J14,座位輸入!$E:$E,0)),"")</f>
        <v>0</v>
      </c>
      <c r="L18" s="49">
        <f>IFERROR(INDEX(座位輸入!$I:$I,MATCH(L14,座位輸入!$E:$E,0)),"")</f>
        <v>0</v>
      </c>
      <c r="M18" s="45"/>
      <c r="N18" s="218"/>
      <c r="O18" s="134">
        <v>16</v>
      </c>
      <c r="P18" s="134" t="str">
        <f>IFERROR(INDEX(個資!$E:$E,MATCH(O18,個資!$A:$A,0)),"")</f>
        <v>尼莫(女)</v>
      </c>
    </row>
    <row r="19" spans="1:16" ht="18" customHeight="1" thickBot="1" x14ac:dyDescent="0.45">
      <c r="O19" s="134">
        <v>17</v>
      </c>
      <c r="P19" s="134" t="str">
        <f>IFERROR(INDEX(個資!$E:$E,MATCH(O19,個資!$A:$A,0)),"")</f>
        <v>愛麗兒(女)</v>
      </c>
    </row>
    <row r="20" spans="1:16" ht="18" customHeight="1" x14ac:dyDescent="0.4">
      <c r="A20" s="253" t="s">
        <v>45</v>
      </c>
      <c r="B20" s="18"/>
      <c r="C20" s="220"/>
      <c r="D20" s="18"/>
      <c r="E20" s="220"/>
      <c r="F20" s="18"/>
      <c r="G20" s="220"/>
      <c r="H20" s="18"/>
      <c r="I20" s="220"/>
      <c r="J20" s="18"/>
      <c r="K20" s="220"/>
      <c r="L20" s="18"/>
      <c r="M20" s="253" t="s">
        <v>45</v>
      </c>
      <c r="N20" s="218"/>
      <c r="O20" s="134">
        <v>18</v>
      </c>
      <c r="P20" s="134" t="str">
        <f>IFERROR(INDEX(個資!$E:$E,MATCH(O20,個資!$A:$A,0)),"")</f>
        <v>小比目魚(女)</v>
      </c>
    </row>
    <row r="21" spans="1:16" ht="18" customHeight="1" x14ac:dyDescent="0.4">
      <c r="A21" s="253"/>
      <c r="B21" s="14" t="str">
        <f>IFERROR(INDEX(座位輸入!$F:$F,MATCH(B20,座位輸入!$E:$E,0)),"")</f>
        <v/>
      </c>
      <c r="D21" s="14" t="str">
        <f>IFERROR(INDEX(座位輸入!$F:$F,MATCH(D20,座位輸入!$E:$E,0)),"")</f>
        <v/>
      </c>
      <c r="F21" s="14" t="str">
        <f>IFERROR(INDEX(座位輸入!$F:$F,MATCH(F20,座位輸入!$E:$E,0)),"")</f>
        <v/>
      </c>
      <c r="H21" s="14" t="str">
        <f>IFERROR(INDEX(座位輸入!$F:$F,MATCH(H20,座位輸入!$E:$E,0)),"")</f>
        <v/>
      </c>
      <c r="J21" s="14" t="str">
        <f>IFERROR(INDEX(座位輸入!$F:$F,MATCH(J20,座位輸入!$E:$E,0)),"")</f>
        <v/>
      </c>
      <c r="L21" s="14" t="str">
        <f>IFERROR(INDEX(座位輸入!$F:$F,MATCH(L20,座位輸入!$E:$E,0)),"")</f>
        <v/>
      </c>
      <c r="M21" s="253"/>
      <c r="N21" s="218"/>
      <c r="O21" s="134">
        <v>19</v>
      </c>
      <c r="P21" s="134" t="str">
        <f>IFERROR(INDEX(個資!$E:$E,MATCH(O21,個資!$A:$A,0)),"")</f>
        <v>高飛(女)</v>
      </c>
    </row>
    <row r="22" spans="1:16" ht="18" customHeight="1" x14ac:dyDescent="0.4">
      <c r="A22" s="253"/>
      <c r="B22" s="14" t="str">
        <f>IFERROR(INDEX(座位輸入!$G:$G,MATCH(B20,座位輸入!$E:$E,0)),"")</f>
        <v/>
      </c>
      <c r="D22" s="14" t="str">
        <f>IFERROR(INDEX(座位輸入!$G:$G,MATCH(D20,座位輸入!$E:$E,0)),"")</f>
        <v/>
      </c>
      <c r="F22" s="14" t="str">
        <f>IFERROR(INDEX(座位輸入!$G:$G,MATCH(F20,座位輸入!$E:$E,0)),"")</f>
        <v/>
      </c>
      <c r="H22" s="14" t="str">
        <f>IFERROR(INDEX(座位輸入!$G:$G,MATCH(H20,座位輸入!$E:$E,0)),"")</f>
        <v/>
      </c>
      <c r="J22" s="14" t="str">
        <f>IFERROR(INDEX(座位輸入!$G:$G,MATCH(J20,座位輸入!$E:$E,0)),"")</f>
        <v/>
      </c>
      <c r="L22" s="14" t="str">
        <f>IFERROR(INDEX(座位輸入!$G:$G,MATCH(L20,座位輸入!$E:$E,0)),"")</f>
        <v/>
      </c>
      <c r="M22" s="253"/>
      <c r="N22" s="218"/>
      <c r="O22" s="134">
        <v>20</v>
      </c>
      <c r="P22" s="134" t="str">
        <f>IFERROR(INDEX(個資!$E:$E,MATCH(O22,個資!$A:$A,0)),"")</f>
        <v>布魯托(女)</v>
      </c>
    </row>
    <row r="23" spans="1:16" ht="18" customHeight="1" x14ac:dyDescent="0.4">
      <c r="A23" s="253"/>
      <c r="B23" s="14" t="str">
        <f>IFERROR(INDEX(座位輸入!$H:$H,MATCH(B20,座位輸入!$E:$E,0)),"")</f>
        <v/>
      </c>
      <c r="D23" s="14" t="str">
        <f>IFERROR(INDEX(座位輸入!$H:$H,MATCH(D20,座位輸入!$E:$E,0)),"")</f>
        <v/>
      </c>
      <c r="F23" s="14" t="str">
        <f>IFERROR(INDEX(座位輸入!$H:$H,MATCH(F20,座位輸入!$E:$E,0)),"")</f>
        <v/>
      </c>
      <c r="H23" s="14" t="str">
        <f>IFERROR(INDEX(座位輸入!$H:$H,MATCH(H20,座位輸入!$E:$E,0)),"")</f>
        <v/>
      </c>
      <c r="J23" s="14" t="str">
        <f>IFERROR(INDEX(座位輸入!$H:$H,MATCH(J20,座位輸入!$E:$E,0)),"")</f>
        <v/>
      </c>
      <c r="L23" s="14" t="str">
        <f>IFERROR(INDEX(座位輸入!$H:$H,MATCH(L20,座位輸入!$E:$E,0)),"")</f>
        <v/>
      </c>
      <c r="M23" s="253"/>
      <c r="N23" s="218"/>
      <c r="O23" s="134">
        <v>21</v>
      </c>
      <c r="P23" s="134" t="str">
        <f>IFERROR(INDEX(個資!$E:$E,MATCH(O23,個資!$A:$A,0)),"")</f>
        <v>彭彭(女)</v>
      </c>
    </row>
    <row r="24" spans="1:16" ht="18" customHeight="1" x14ac:dyDescent="0.4">
      <c r="A24" s="45"/>
      <c r="B24" s="49" t="str">
        <f>IFERROR(INDEX(座位輸入!$I:$I,MATCH(B20,座位輸入!$E:$E,0)),"")</f>
        <v/>
      </c>
      <c r="C24" s="48"/>
      <c r="D24" s="49" t="str">
        <f>IFERROR(INDEX(座位輸入!$I:$I,MATCH(D20,座位輸入!$E:$E,0)),"")</f>
        <v/>
      </c>
      <c r="E24" s="48"/>
      <c r="F24" s="49" t="str">
        <f>IFERROR(INDEX(座位輸入!$I:$I,MATCH(F20,座位輸入!$E:$E,0)),"")</f>
        <v/>
      </c>
      <c r="G24" s="48"/>
      <c r="H24" s="49" t="str">
        <f>IFERROR(INDEX(座位輸入!$I:$I,MATCH(H20,座位輸入!$E:$E,0)),"")</f>
        <v/>
      </c>
      <c r="I24" s="48"/>
      <c r="J24" s="49" t="str">
        <f>IFERROR(INDEX(座位輸入!$I:$I,MATCH(J20,座位輸入!$E:$E,0)),"")</f>
        <v/>
      </c>
      <c r="L24" s="49" t="str">
        <f>IFERROR(INDEX(座位輸入!$I:$I,MATCH(L20,座位輸入!$E:$E,0)),"")</f>
        <v/>
      </c>
      <c r="M24" s="45"/>
      <c r="N24" s="218"/>
      <c r="O24" s="134">
        <v>22</v>
      </c>
      <c r="P24" s="134" t="str">
        <f>IFERROR(INDEX(個資!$E:$E,MATCH(O24,個資!$A:$A,0)),"")</f>
        <v>丁滿(女)</v>
      </c>
    </row>
    <row r="25" spans="1:16" ht="18" customHeight="1" thickBot="1" x14ac:dyDescent="0.45">
      <c r="O25" s="134">
        <v>23</v>
      </c>
      <c r="P25" s="134" t="str">
        <f>IFERROR(INDEX(個資!$E:$E,MATCH(O25,個資!$A:$A,0)),"")</f>
        <v>辛巴(女)</v>
      </c>
    </row>
    <row r="26" spans="1:16" ht="18" customHeight="1" x14ac:dyDescent="0.4">
      <c r="A26" s="253" t="s">
        <v>44</v>
      </c>
      <c r="B26" s="18"/>
      <c r="C26" s="220"/>
      <c r="D26" s="18"/>
      <c r="E26" s="220"/>
      <c r="F26" s="18"/>
      <c r="G26" s="220"/>
      <c r="H26" s="18"/>
      <c r="I26" s="220"/>
      <c r="J26" s="18"/>
      <c r="K26" s="220"/>
      <c r="L26" s="18"/>
      <c r="M26" s="253" t="s">
        <v>44</v>
      </c>
      <c r="N26" s="218"/>
      <c r="O26" s="134">
        <v>24</v>
      </c>
      <c r="P26" s="134" t="str">
        <f>IFERROR(INDEX(個資!$E:$E,MATCH(O26,個資!$A:$A,0)),"")</f>
        <v>艾莉絲(女)</v>
      </c>
    </row>
    <row r="27" spans="1:16" ht="18" customHeight="1" x14ac:dyDescent="0.4">
      <c r="A27" s="253"/>
      <c r="B27" s="14" t="str">
        <f>IFERROR(INDEX(座位輸入!$F:$F,MATCH(B26,座位輸入!$E:$E,0)),"")</f>
        <v/>
      </c>
      <c r="D27" s="14" t="str">
        <f>IFERROR(INDEX(座位輸入!$F:$F,MATCH(D26,座位輸入!$E:$E,0)),"")</f>
        <v/>
      </c>
      <c r="F27" s="14" t="str">
        <f>IFERROR(INDEX(座位輸入!$F:$F,MATCH(F26,座位輸入!$E:$E,0)),"")</f>
        <v/>
      </c>
      <c r="H27" s="14" t="str">
        <f>IFERROR(INDEX(座位輸入!$F:$F,MATCH(H26,座位輸入!$E:$E,0)),"")</f>
        <v/>
      </c>
      <c r="J27" s="14" t="str">
        <f>IFERROR(INDEX(座位輸入!$F:$F,MATCH(J26,座位輸入!$E:$E,0)),"")</f>
        <v/>
      </c>
      <c r="L27" s="14" t="str">
        <f>IFERROR(INDEX(座位輸入!$F:$F,MATCH(L26,座位輸入!$E:$E,0)),"")</f>
        <v/>
      </c>
      <c r="M27" s="253"/>
      <c r="N27" s="218"/>
      <c r="O27" s="134">
        <v>25</v>
      </c>
      <c r="P27" s="134" t="str">
        <f>IFERROR(INDEX(個資!$E:$E,MATCH(O27,個資!$A:$A,0)),"")</f>
        <v>泰山(女)</v>
      </c>
    </row>
    <row r="28" spans="1:16" ht="18" customHeight="1" x14ac:dyDescent="0.4">
      <c r="A28" s="253"/>
      <c r="B28" s="14" t="str">
        <f>IFERROR(INDEX(座位輸入!$G:$G,MATCH(B26,座位輸入!$E:$E,0)),"")</f>
        <v/>
      </c>
      <c r="D28" s="14" t="str">
        <f>IFERROR(INDEX(座位輸入!$G:$G,MATCH(D26,座位輸入!$E:$E,0)),"")</f>
        <v/>
      </c>
      <c r="F28" s="14" t="str">
        <f>IFERROR(INDEX(座位輸入!$G:$G,MATCH(F26,座位輸入!$E:$E,0)),"")</f>
        <v/>
      </c>
      <c r="H28" s="14" t="str">
        <f>IFERROR(INDEX(座位輸入!$G:$G,MATCH(H26,座位輸入!$E:$E,0)),"")</f>
        <v/>
      </c>
      <c r="J28" s="14" t="str">
        <f>IFERROR(INDEX(座位輸入!$G:$G,MATCH(J26,座位輸入!$E:$E,0)),"")</f>
        <v/>
      </c>
      <c r="L28" s="14" t="str">
        <f>IFERROR(INDEX(座位輸入!$G:$G,MATCH(L26,座位輸入!$E:$E,0)),"")</f>
        <v/>
      </c>
      <c r="M28" s="253"/>
      <c r="N28" s="218"/>
      <c r="O28" s="134">
        <v>26</v>
      </c>
      <c r="P28" s="134" t="str">
        <f>IFERROR(INDEX(個資!$E:$E,MATCH(O28,個資!$A:$A,0)),"")</f>
        <v>小飛象(女)</v>
      </c>
    </row>
    <row r="29" spans="1:16" ht="18" customHeight="1" x14ac:dyDescent="0.4">
      <c r="A29" s="253"/>
      <c r="B29" s="14" t="str">
        <f>IFERROR(INDEX(座位輸入!$H:$H,MATCH(B26,座位輸入!$E:$E,0)),"")</f>
        <v/>
      </c>
      <c r="D29" s="14" t="str">
        <f>IFERROR(INDEX(座位輸入!$H:$H,MATCH(D26,座位輸入!$E:$E,0)),"")</f>
        <v/>
      </c>
      <c r="F29" s="14" t="str">
        <f>IFERROR(INDEX(座位輸入!$H:$H,MATCH(F26,座位輸入!$E:$E,0)),"")</f>
        <v/>
      </c>
      <c r="H29" s="14" t="str">
        <f>IFERROR(INDEX(座位輸入!$H:$H,MATCH(H26,座位輸入!$E:$E,0)),"")</f>
        <v/>
      </c>
      <c r="J29" s="14" t="str">
        <f>IFERROR(INDEX(座位輸入!$H:$H,MATCH(J26,座位輸入!$E:$E,0)),"")</f>
        <v/>
      </c>
      <c r="L29" s="14" t="str">
        <f>IFERROR(INDEX(座位輸入!$H:$H,MATCH(L26,座位輸入!$E:$E,0)),"")</f>
        <v/>
      </c>
      <c r="M29" s="253"/>
      <c r="N29" s="218"/>
      <c r="O29" s="134">
        <v>27</v>
      </c>
      <c r="P29" s="134" t="str">
        <f>IFERROR(INDEX(個資!$E:$E,MATCH(O29,個資!$A:$A,0)),"")</f>
        <v>小飛俠(女)</v>
      </c>
    </row>
    <row r="30" spans="1:16" ht="18" customHeight="1" x14ac:dyDescent="0.4">
      <c r="A30" s="45"/>
      <c r="B30" s="49" t="str">
        <f>IFERROR(INDEX(座位輸入!$I:$I,MATCH(B26,座位輸入!$E:$E,0)),"")</f>
        <v/>
      </c>
      <c r="C30" s="48"/>
      <c r="D30" s="49" t="str">
        <f>IFERROR(INDEX(座位輸入!$I:$I,MATCH(D26,座位輸入!$E:$E,0)),"")</f>
        <v/>
      </c>
      <c r="E30" s="48"/>
      <c r="F30" s="49" t="str">
        <f>IFERROR(INDEX(座位輸入!$I:$I,MATCH(F26,座位輸入!$E:$E,0)),"")</f>
        <v/>
      </c>
      <c r="G30" s="48"/>
      <c r="H30" s="49" t="str">
        <f>IFERROR(INDEX(座位輸入!$I:$I,MATCH(H26,座位輸入!$E:$E,0)),"")</f>
        <v/>
      </c>
      <c r="I30" s="48"/>
      <c r="J30" s="49" t="str">
        <f>IFERROR(INDEX(座位輸入!$I:$I,MATCH(J26,座位輸入!$E:$E,0)),"")</f>
        <v/>
      </c>
      <c r="L30" s="49" t="str">
        <f>IFERROR(INDEX(座位輸入!$I:$I,MATCH(L26,座位輸入!$E:$E,0)),"")</f>
        <v/>
      </c>
      <c r="M30" s="45"/>
      <c r="N30" s="218"/>
      <c r="O30" s="134">
        <v>28</v>
      </c>
      <c r="P30" s="134" t="str">
        <f>IFERROR(INDEX(個資!$E:$E,MATCH(O30,個資!$A:$A,0)),"")</f>
        <v>茉莉(女)</v>
      </c>
    </row>
    <row r="31" spans="1:16" ht="18" customHeight="1" thickBot="1" x14ac:dyDescent="0.45">
      <c r="O31" s="134">
        <v>29</v>
      </c>
      <c r="P31" s="134" t="str">
        <f>IFERROR(INDEX(個資!$E:$E,MATCH(O31,個資!$A:$A,0)),"")</f>
        <v>阿布(女)</v>
      </c>
    </row>
    <row r="32" spans="1:16" ht="18" customHeight="1" x14ac:dyDescent="0.4">
      <c r="A32" s="253" t="s">
        <v>43</v>
      </c>
      <c r="B32" s="18"/>
      <c r="C32" s="220"/>
      <c r="D32" s="18"/>
      <c r="E32" s="220"/>
      <c r="F32" s="18"/>
      <c r="G32" s="220"/>
      <c r="H32" s="18"/>
      <c r="I32" s="220"/>
      <c r="J32" s="18"/>
      <c r="K32" s="220"/>
      <c r="L32" s="18"/>
      <c r="M32" s="253" t="s">
        <v>43</v>
      </c>
      <c r="N32" s="218"/>
      <c r="O32" s="134">
        <v>30</v>
      </c>
      <c r="P32" s="134" t="str">
        <f>IFERROR(INDEX(個資!$E:$E,MATCH(O32,個資!$A:$A,0)),"")</f>
        <v>阿拉丁(女)</v>
      </c>
    </row>
    <row r="33" spans="1:14" ht="18" customHeight="1" x14ac:dyDescent="0.4">
      <c r="A33" s="253"/>
      <c r="B33" s="14" t="str">
        <f>IFERROR(INDEX(座位輸入!$F:$F,MATCH(B32,座位輸入!$E:$E,0)),"")</f>
        <v/>
      </c>
      <c r="D33" s="14" t="str">
        <f>IFERROR(INDEX(座位輸入!$F:$F,MATCH(D32,座位輸入!$E:$E,0)),"")</f>
        <v/>
      </c>
      <c r="F33" s="14" t="str">
        <f>IFERROR(INDEX(座位輸入!$F:$F,MATCH(F32,座位輸入!$E:$E,0)),"")</f>
        <v/>
      </c>
      <c r="H33" s="14" t="str">
        <f>IFERROR(INDEX(座位輸入!$F:$F,MATCH(H32,座位輸入!$E:$E,0)),"")</f>
        <v/>
      </c>
      <c r="J33" s="14" t="str">
        <f>IFERROR(INDEX(座位輸入!$F:$F,MATCH(J32,座位輸入!$E:$E,0)),"")</f>
        <v/>
      </c>
      <c r="L33" s="14" t="str">
        <f>IFERROR(INDEX(座位輸入!$F:$F,MATCH(L32,座位輸入!$E:$E,0)),"")</f>
        <v/>
      </c>
      <c r="M33" s="253"/>
      <c r="N33" s="218"/>
    </row>
    <row r="34" spans="1:14" ht="18" customHeight="1" x14ac:dyDescent="0.4">
      <c r="A34" s="253"/>
      <c r="B34" s="14" t="str">
        <f>IFERROR(INDEX(座位輸入!$G:$G,MATCH(B32,座位輸入!$E:$E,0)),"")</f>
        <v/>
      </c>
      <c r="D34" s="14" t="str">
        <f>IFERROR(INDEX(座位輸入!$G:$G,MATCH(D32,座位輸入!$E:$E,0)),"")</f>
        <v/>
      </c>
      <c r="F34" s="14" t="str">
        <f>IFERROR(INDEX(座位輸入!$G:$G,MATCH(F32,座位輸入!$E:$E,0)),"")</f>
        <v/>
      </c>
      <c r="H34" s="14" t="str">
        <f>IFERROR(INDEX(座位輸入!$G:$G,MATCH(H32,座位輸入!$E:$E,0)),"")</f>
        <v/>
      </c>
      <c r="J34" s="14" t="str">
        <f>IFERROR(INDEX(座位輸入!$G:$G,MATCH(J32,座位輸入!$E:$E,0)),"")</f>
        <v/>
      </c>
      <c r="L34" s="14" t="str">
        <f>IFERROR(INDEX(座位輸入!$G:$G,MATCH(L32,座位輸入!$E:$E,0)),"")</f>
        <v/>
      </c>
      <c r="M34" s="253"/>
      <c r="N34" s="218"/>
    </row>
    <row r="35" spans="1:14" ht="18" customHeight="1" x14ac:dyDescent="0.4">
      <c r="A35" s="253"/>
      <c r="B35" s="14" t="str">
        <f>IFERROR(INDEX(座位輸入!$H:$H,MATCH(B32,座位輸入!$E:$E,0)),"")</f>
        <v/>
      </c>
      <c r="D35" s="14" t="str">
        <f>IFERROR(INDEX(座位輸入!$H:$H,MATCH(D32,座位輸入!$E:$E,0)),"")</f>
        <v/>
      </c>
      <c r="F35" s="14" t="str">
        <f>IFERROR(INDEX(座位輸入!$H:$H,MATCH(F32,座位輸入!$E:$E,0)),"")</f>
        <v/>
      </c>
      <c r="H35" s="14" t="str">
        <f>IFERROR(INDEX(座位輸入!$H:$H,MATCH(H32,座位輸入!$E:$E,0)),"")</f>
        <v/>
      </c>
      <c r="J35" s="14" t="str">
        <f>IFERROR(INDEX(座位輸入!$H:$H,MATCH(J32,座位輸入!$E:$E,0)),"")</f>
        <v/>
      </c>
      <c r="L35" s="14" t="str">
        <f>IFERROR(INDEX(座位輸入!$H:$H,MATCH(L32,座位輸入!$E:$E,0)),"")</f>
        <v/>
      </c>
      <c r="M35" s="253"/>
      <c r="N35" s="218"/>
    </row>
    <row r="36" spans="1:14" ht="18" customHeight="1" x14ac:dyDescent="0.4">
      <c r="A36" s="45"/>
      <c r="B36" s="49" t="str">
        <f>IFERROR(INDEX(座位輸入!$I:$I,MATCH(B32,座位輸入!$E:$E,0)),"")</f>
        <v/>
      </c>
      <c r="C36" s="48"/>
      <c r="D36" s="49" t="str">
        <f>IFERROR(INDEX(座位輸入!$I:$I,MATCH(D32,座位輸入!$E:$E,0)),"")</f>
        <v/>
      </c>
      <c r="E36" s="48"/>
      <c r="F36" s="49" t="str">
        <f>IFERROR(INDEX(座位輸入!$I:$I,MATCH(F32,座位輸入!$E:$E,0)),"")</f>
        <v/>
      </c>
      <c r="G36" s="48"/>
      <c r="H36" s="49" t="str">
        <f>IFERROR(INDEX(座位輸入!$I:$I,MATCH(H32,座位輸入!$E:$E,0)),"")</f>
        <v/>
      </c>
      <c r="I36" s="48"/>
      <c r="J36" s="49" t="str">
        <f>IFERROR(INDEX(座位輸入!$I:$I,MATCH(J32,座位輸入!$E:$E,0)),"")</f>
        <v/>
      </c>
      <c r="L36" s="49" t="str">
        <f>IFERROR(INDEX(座位輸入!$I:$I,MATCH(L32,座位輸入!$E:$E,0)),"")</f>
        <v/>
      </c>
      <c r="M36" s="45"/>
      <c r="N36" s="218"/>
    </row>
    <row r="37" spans="1:14" ht="18" customHeight="1" thickBot="1" x14ac:dyDescent="0.45">
      <c r="B37" s="12" t="s">
        <v>50</v>
      </c>
      <c r="D37" s="12" t="s">
        <v>51</v>
      </c>
      <c r="F37" s="12" t="s">
        <v>52</v>
      </c>
      <c r="H37" s="12" t="s">
        <v>53</v>
      </c>
      <c r="J37" s="12" t="s">
        <v>54</v>
      </c>
      <c r="L37" s="12" t="s">
        <v>55</v>
      </c>
    </row>
    <row r="38" spans="1:14" ht="18" customHeight="1" thickBot="1" x14ac:dyDescent="0.45">
      <c r="F38" s="15" t="s">
        <v>41</v>
      </c>
      <c r="G38" s="16"/>
      <c r="H38" s="17" t="s">
        <v>42</v>
      </c>
    </row>
  </sheetData>
  <sheetProtection algorithmName="SHA-512" hashValue="sKPXcSvASgu1M6zMymD5Tqct1XHxVIkRYT4jadh4MFXnl1fvRwEQ2y+gk2zD1Z8SOXZkFtowUdjFmnuhbYDUlw==" saltValue="7tDNkOXZ45FJTzm9FbkhMw==" spinCount="100000" sheet="1" objects="1" scenarios="1"/>
  <mergeCells count="12">
    <mergeCell ref="A26:A29"/>
    <mergeCell ref="M26:M29"/>
    <mergeCell ref="A32:A35"/>
    <mergeCell ref="M32:M35"/>
    <mergeCell ref="A2:A5"/>
    <mergeCell ref="M2:M5"/>
    <mergeCell ref="A8:A11"/>
    <mergeCell ref="M8:M11"/>
    <mergeCell ref="A14:A17"/>
    <mergeCell ref="M14:M17"/>
    <mergeCell ref="A20:A23"/>
    <mergeCell ref="M20:M23"/>
  </mergeCells>
  <phoneticPr fontId="1" type="noConversion"/>
  <conditionalFormatting sqref="Q34:XFD34 Q28:XFD28 Q16:XFD16 Q22:XFD22 Q10:XFD10">
    <cfRule type="containsText" dxfId="693" priority="260" operator="containsText" text="女">
      <formula>NOT(ISERROR(SEARCH("女",Q10)))</formula>
    </cfRule>
    <cfRule type="containsText" dxfId="692" priority="261" operator="containsText" text="男">
      <formula>NOT(ISERROR(SEARCH("男",Q10)))</formula>
    </cfRule>
  </conditionalFormatting>
  <conditionalFormatting sqref="Q4:XFD4">
    <cfRule type="containsText" dxfId="691" priority="254" operator="containsText" text="女">
      <formula>NOT(ISERROR(SEARCH("女",Q4)))</formula>
    </cfRule>
    <cfRule type="containsText" dxfId="690" priority="255" operator="containsText" text="男">
      <formula>NOT(ISERROR(SEARCH("男",Q4)))</formula>
    </cfRule>
  </conditionalFormatting>
  <conditionalFormatting sqref="D28">
    <cfRule type="containsText" dxfId="689" priority="118" operator="containsText" text="女">
      <formula>NOT(ISERROR(SEARCH("女",D28)))</formula>
    </cfRule>
    <cfRule type="containsText" dxfId="688" priority="119" operator="containsText" text="男">
      <formula>NOT(ISERROR(SEARCH("男",D28)))</formula>
    </cfRule>
  </conditionalFormatting>
  <conditionalFormatting sqref="D23">
    <cfRule type="containsText" dxfId="687" priority="142" operator="containsText" text="女">
      <formula>NOT(ISERROR(SEARCH("女",D23)))</formula>
    </cfRule>
    <cfRule type="containsText" dxfId="686" priority="143" operator="containsText" text="男">
      <formula>NOT(ISERROR(SEARCH("男",D23)))</formula>
    </cfRule>
  </conditionalFormatting>
  <conditionalFormatting sqref="F16">
    <cfRule type="containsText" dxfId="685" priority="166" operator="containsText" text="女">
      <formula>NOT(ISERROR(SEARCH("女",F16)))</formula>
    </cfRule>
    <cfRule type="containsText" dxfId="684" priority="167" operator="containsText" text="男">
      <formula>NOT(ISERROR(SEARCH("男",F16)))</formula>
    </cfRule>
  </conditionalFormatting>
  <conditionalFormatting sqref="F11">
    <cfRule type="containsText" dxfId="683" priority="190" operator="containsText" text="女">
      <formula>NOT(ISERROR(SEARCH("女",F11)))</formula>
    </cfRule>
    <cfRule type="containsText" dxfId="682" priority="191" operator="containsText" text="男">
      <formula>NOT(ISERROR(SEARCH("男",F11)))</formula>
    </cfRule>
  </conditionalFormatting>
  <conditionalFormatting sqref="H4">
    <cfRule type="containsText" dxfId="681" priority="214" operator="containsText" text="女">
      <formula>NOT(ISERROR(SEARCH("女",H4)))</formula>
    </cfRule>
    <cfRule type="containsText" dxfId="680" priority="215" operator="containsText" text="男">
      <formula>NOT(ISERROR(SEARCH("男",H4)))</formula>
    </cfRule>
  </conditionalFormatting>
  <conditionalFormatting sqref="H29">
    <cfRule type="containsText" dxfId="679" priority="108" operator="containsText" text="女">
      <formula>NOT(ISERROR(SEARCH("女",H29)))</formula>
    </cfRule>
    <cfRule type="containsText" dxfId="678" priority="109" operator="containsText" text="男">
      <formula>NOT(ISERROR(SEARCH("男",H29)))</formula>
    </cfRule>
  </conditionalFormatting>
  <conditionalFormatting sqref="J22">
    <cfRule type="containsText" dxfId="677" priority="132" operator="containsText" text="女">
      <formula>NOT(ISERROR(SEARCH("女",J22)))</formula>
    </cfRule>
    <cfRule type="containsText" dxfId="676" priority="133" operator="containsText" text="男">
      <formula>NOT(ISERROR(SEARCH("男",J22)))</formula>
    </cfRule>
  </conditionalFormatting>
  <conditionalFormatting sqref="J17">
    <cfRule type="containsText" dxfId="675" priority="156" operator="containsText" text="女">
      <formula>NOT(ISERROR(SEARCH("女",J17)))</formula>
    </cfRule>
    <cfRule type="containsText" dxfId="674" priority="157" operator="containsText" text="男">
      <formula>NOT(ISERROR(SEARCH("男",J17)))</formula>
    </cfRule>
  </conditionalFormatting>
  <conditionalFormatting sqref="L10">
    <cfRule type="containsText" dxfId="673" priority="180" operator="containsText" text="女">
      <formula>NOT(ISERROR(SEARCH("女",L10)))</formula>
    </cfRule>
    <cfRule type="containsText" dxfId="672" priority="181" operator="containsText" text="男">
      <formula>NOT(ISERROR(SEARCH("男",L10)))</formula>
    </cfRule>
  </conditionalFormatting>
  <conditionalFormatting sqref="L5">
    <cfRule type="containsText" dxfId="671" priority="204" operator="containsText" text="女">
      <formula>NOT(ISERROR(SEARCH("女",L5)))</formula>
    </cfRule>
    <cfRule type="containsText" dxfId="670" priority="205" operator="containsText" text="男">
      <formula>NOT(ISERROR(SEARCH("男",L5)))</formula>
    </cfRule>
  </conditionalFormatting>
  <conditionalFormatting sqref="K4">
    <cfRule type="containsText" dxfId="669" priority="228" operator="containsText" text="女">
      <formula>NOT(ISERROR(SEARCH("女",K4)))</formula>
    </cfRule>
    <cfRule type="containsText" dxfId="668" priority="229" operator="containsText" text="男">
      <formula>NOT(ISERROR(SEARCH("男",K4)))</formula>
    </cfRule>
  </conditionalFormatting>
  <conditionalFormatting sqref="B4:C4 E4 G4 I4">
    <cfRule type="containsText" dxfId="667" priority="226" operator="containsText" text="女">
      <formula>NOT(ISERROR(SEARCH("女",B4)))</formula>
    </cfRule>
    <cfRule type="containsText" dxfId="666" priority="227" operator="containsText" text="男">
      <formula>NOT(ISERROR(SEARCH("男",B4)))</formula>
    </cfRule>
  </conditionalFormatting>
  <conditionalFormatting sqref="B5">
    <cfRule type="containsText" dxfId="665" priority="224" operator="containsText" text="女">
      <formula>NOT(ISERROR(SEARCH("女",B5)))</formula>
    </cfRule>
    <cfRule type="containsText" dxfId="664" priority="225" operator="containsText" text="男">
      <formula>NOT(ISERROR(SEARCH("男",B5)))</formula>
    </cfRule>
  </conditionalFormatting>
  <conditionalFormatting sqref="D4">
    <cfRule type="containsText" dxfId="663" priority="222" operator="containsText" text="女">
      <formula>NOT(ISERROR(SEARCH("女",D4)))</formula>
    </cfRule>
    <cfRule type="containsText" dxfId="662" priority="223" operator="containsText" text="男">
      <formula>NOT(ISERROR(SEARCH("男",D4)))</formula>
    </cfRule>
  </conditionalFormatting>
  <conditionalFormatting sqref="D5">
    <cfRule type="containsText" dxfId="661" priority="220" operator="containsText" text="女">
      <formula>NOT(ISERROR(SEARCH("女",D5)))</formula>
    </cfRule>
    <cfRule type="containsText" dxfId="660" priority="221" operator="containsText" text="男">
      <formula>NOT(ISERROR(SEARCH("男",D5)))</formula>
    </cfRule>
  </conditionalFormatting>
  <conditionalFormatting sqref="F4">
    <cfRule type="containsText" dxfId="659" priority="218" operator="containsText" text="女">
      <formula>NOT(ISERROR(SEARCH("女",F4)))</formula>
    </cfRule>
    <cfRule type="containsText" dxfId="658" priority="219" operator="containsText" text="男">
      <formula>NOT(ISERROR(SEARCH("男",F4)))</formula>
    </cfRule>
  </conditionalFormatting>
  <conditionalFormatting sqref="F5">
    <cfRule type="containsText" dxfId="657" priority="216" operator="containsText" text="女">
      <formula>NOT(ISERROR(SEARCH("女",F5)))</formula>
    </cfRule>
    <cfRule type="containsText" dxfId="656" priority="217" operator="containsText" text="男">
      <formula>NOT(ISERROR(SEARCH("男",F5)))</formula>
    </cfRule>
  </conditionalFormatting>
  <conditionalFormatting sqref="H5">
    <cfRule type="containsText" dxfId="655" priority="212" operator="containsText" text="女">
      <formula>NOT(ISERROR(SEARCH("女",H5)))</formula>
    </cfRule>
    <cfRule type="containsText" dxfId="654" priority="213" operator="containsText" text="男">
      <formula>NOT(ISERROR(SEARCH("男",H5)))</formula>
    </cfRule>
  </conditionalFormatting>
  <conditionalFormatting sqref="J4">
    <cfRule type="containsText" dxfId="653" priority="210" operator="containsText" text="女">
      <formula>NOT(ISERROR(SEARCH("女",J4)))</formula>
    </cfRule>
    <cfRule type="containsText" dxfId="652" priority="211" operator="containsText" text="男">
      <formula>NOT(ISERROR(SEARCH("男",J4)))</formula>
    </cfRule>
  </conditionalFormatting>
  <conditionalFormatting sqref="J5">
    <cfRule type="containsText" dxfId="651" priority="208" operator="containsText" text="女">
      <formula>NOT(ISERROR(SEARCH("女",J5)))</formula>
    </cfRule>
    <cfRule type="containsText" dxfId="650" priority="209" operator="containsText" text="男">
      <formula>NOT(ISERROR(SEARCH("男",J5)))</formula>
    </cfRule>
  </conditionalFormatting>
  <conditionalFormatting sqref="L4">
    <cfRule type="containsText" dxfId="649" priority="206" operator="containsText" text="女">
      <formula>NOT(ISERROR(SEARCH("女",L4)))</formula>
    </cfRule>
    <cfRule type="containsText" dxfId="648" priority="207" operator="containsText" text="男">
      <formula>NOT(ISERROR(SEARCH("男",L4)))</formula>
    </cfRule>
  </conditionalFormatting>
  <conditionalFormatting sqref="K10">
    <cfRule type="containsText" dxfId="647" priority="202" operator="containsText" text="女">
      <formula>NOT(ISERROR(SEARCH("女",K10)))</formula>
    </cfRule>
    <cfRule type="containsText" dxfId="646" priority="203" operator="containsText" text="男">
      <formula>NOT(ISERROR(SEARCH("男",K10)))</formula>
    </cfRule>
  </conditionalFormatting>
  <conditionalFormatting sqref="B10:C10 E10 G10 I10">
    <cfRule type="containsText" dxfId="645" priority="200" operator="containsText" text="女">
      <formula>NOT(ISERROR(SEARCH("女",B10)))</formula>
    </cfRule>
    <cfRule type="containsText" dxfId="644" priority="201" operator="containsText" text="男">
      <formula>NOT(ISERROR(SEARCH("男",B10)))</formula>
    </cfRule>
  </conditionalFormatting>
  <conditionalFormatting sqref="B11">
    <cfRule type="containsText" dxfId="643" priority="198" operator="containsText" text="女">
      <formula>NOT(ISERROR(SEARCH("女",B11)))</formula>
    </cfRule>
    <cfRule type="containsText" dxfId="642" priority="199" operator="containsText" text="男">
      <formula>NOT(ISERROR(SEARCH("男",B11)))</formula>
    </cfRule>
  </conditionalFormatting>
  <conditionalFormatting sqref="D10">
    <cfRule type="containsText" dxfId="641" priority="196" operator="containsText" text="女">
      <formula>NOT(ISERROR(SEARCH("女",D10)))</formula>
    </cfRule>
    <cfRule type="containsText" dxfId="640" priority="197" operator="containsText" text="男">
      <formula>NOT(ISERROR(SEARCH("男",D10)))</formula>
    </cfRule>
  </conditionalFormatting>
  <conditionalFormatting sqref="D11">
    <cfRule type="containsText" dxfId="639" priority="194" operator="containsText" text="女">
      <formula>NOT(ISERROR(SEARCH("女",D11)))</formula>
    </cfRule>
    <cfRule type="containsText" dxfId="638" priority="195" operator="containsText" text="男">
      <formula>NOT(ISERROR(SEARCH("男",D11)))</formula>
    </cfRule>
  </conditionalFormatting>
  <conditionalFormatting sqref="F10">
    <cfRule type="containsText" dxfId="637" priority="192" operator="containsText" text="女">
      <formula>NOT(ISERROR(SEARCH("女",F10)))</formula>
    </cfRule>
    <cfRule type="containsText" dxfId="636" priority="193" operator="containsText" text="男">
      <formula>NOT(ISERROR(SEARCH("男",F10)))</formula>
    </cfRule>
  </conditionalFormatting>
  <conditionalFormatting sqref="H10">
    <cfRule type="containsText" dxfId="635" priority="188" operator="containsText" text="女">
      <formula>NOT(ISERROR(SEARCH("女",H10)))</formula>
    </cfRule>
    <cfRule type="containsText" dxfId="634" priority="189" operator="containsText" text="男">
      <formula>NOT(ISERROR(SEARCH("男",H10)))</formula>
    </cfRule>
  </conditionalFormatting>
  <conditionalFormatting sqref="H11">
    <cfRule type="containsText" dxfId="633" priority="186" operator="containsText" text="女">
      <formula>NOT(ISERROR(SEARCH("女",H11)))</formula>
    </cfRule>
    <cfRule type="containsText" dxfId="632" priority="187" operator="containsText" text="男">
      <formula>NOT(ISERROR(SEARCH("男",H11)))</formula>
    </cfRule>
  </conditionalFormatting>
  <conditionalFormatting sqref="J10">
    <cfRule type="containsText" dxfId="631" priority="184" operator="containsText" text="女">
      <formula>NOT(ISERROR(SEARCH("女",J10)))</formula>
    </cfRule>
    <cfRule type="containsText" dxfId="630" priority="185" operator="containsText" text="男">
      <formula>NOT(ISERROR(SEARCH("男",J10)))</formula>
    </cfRule>
  </conditionalFormatting>
  <conditionalFormatting sqref="J11">
    <cfRule type="containsText" dxfId="629" priority="182" operator="containsText" text="女">
      <formula>NOT(ISERROR(SEARCH("女",J11)))</formula>
    </cfRule>
    <cfRule type="containsText" dxfId="628" priority="183" operator="containsText" text="男">
      <formula>NOT(ISERROR(SEARCH("男",J11)))</formula>
    </cfRule>
  </conditionalFormatting>
  <conditionalFormatting sqref="L11">
    <cfRule type="containsText" dxfId="627" priority="178" operator="containsText" text="女">
      <formula>NOT(ISERROR(SEARCH("女",L11)))</formula>
    </cfRule>
    <cfRule type="containsText" dxfId="626" priority="179" operator="containsText" text="男">
      <formula>NOT(ISERROR(SEARCH("男",L11)))</formula>
    </cfRule>
  </conditionalFormatting>
  <conditionalFormatting sqref="K16">
    <cfRule type="containsText" dxfId="625" priority="176" operator="containsText" text="女">
      <formula>NOT(ISERROR(SEARCH("女",K16)))</formula>
    </cfRule>
    <cfRule type="containsText" dxfId="624" priority="177" operator="containsText" text="男">
      <formula>NOT(ISERROR(SEARCH("男",K16)))</formula>
    </cfRule>
  </conditionalFormatting>
  <conditionalFormatting sqref="B16:C16 E16 G16 I16">
    <cfRule type="containsText" dxfId="623" priority="174" operator="containsText" text="女">
      <formula>NOT(ISERROR(SEARCH("女",B16)))</formula>
    </cfRule>
    <cfRule type="containsText" dxfId="622" priority="175" operator="containsText" text="男">
      <formula>NOT(ISERROR(SEARCH("男",B16)))</formula>
    </cfRule>
  </conditionalFormatting>
  <conditionalFormatting sqref="B17">
    <cfRule type="containsText" dxfId="621" priority="172" operator="containsText" text="女">
      <formula>NOT(ISERROR(SEARCH("女",B17)))</formula>
    </cfRule>
    <cfRule type="containsText" dxfId="620" priority="173" operator="containsText" text="男">
      <formula>NOT(ISERROR(SEARCH("男",B17)))</formula>
    </cfRule>
  </conditionalFormatting>
  <conditionalFormatting sqref="D16">
    <cfRule type="containsText" dxfId="619" priority="170" operator="containsText" text="女">
      <formula>NOT(ISERROR(SEARCH("女",D16)))</formula>
    </cfRule>
    <cfRule type="containsText" dxfId="618" priority="171" operator="containsText" text="男">
      <formula>NOT(ISERROR(SEARCH("男",D16)))</formula>
    </cfRule>
  </conditionalFormatting>
  <conditionalFormatting sqref="D17">
    <cfRule type="containsText" dxfId="617" priority="168" operator="containsText" text="女">
      <formula>NOT(ISERROR(SEARCH("女",D17)))</formula>
    </cfRule>
    <cfRule type="containsText" dxfId="616" priority="169" operator="containsText" text="男">
      <formula>NOT(ISERROR(SEARCH("男",D17)))</formula>
    </cfRule>
  </conditionalFormatting>
  <conditionalFormatting sqref="F17">
    <cfRule type="containsText" dxfId="615" priority="164" operator="containsText" text="女">
      <formula>NOT(ISERROR(SEARCH("女",F17)))</formula>
    </cfRule>
    <cfRule type="containsText" dxfId="614" priority="165" operator="containsText" text="男">
      <formula>NOT(ISERROR(SEARCH("男",F17)))</formula>
    </cfRule>
  </conditionalFormatting>
  <conditionalFormatting sqref="H16">
    <cfRule type="containsText" dxfId="613" priority="162" operator="containsText" text="女">
      <formula>NOT(ISERROR(SEARCH("女",H16)))</formula>
    </cfRule>
    <cfRule type="containsText" dxfId="612" priority="163" operator="containsText" text="男">
      <formula>NOT(ISERROR(SEARCH("男",H16)))</formula>
    </cfRule>
  </conditionalFormatting>
  <conditionalFormatting sqref="H17">
    <cfRule type="containsText" dxfId="611" priority="160" operator="containsText" text="女">
      <formula>NOT(ISERROR(SEARCH("女",H17)))</formula>
    </cfRule>
    <cfRule type="containsText" dxfId="610" priority="161" operator="containsText" text="男">
      <formula>NOT(ISERROR(SEARCH("男",H17)))</formula>
    </cfRule>
  </conditionalFormatting>
  <conditionalFormatting sqref="J16">
    <cfRule type="containsText" dxfId="609" priority="158" operator="containsText" text="女">
      <formula>NOT(ISERROR(SEARCH("女",J16)))</formula>
    </cfRule>
    <cfRule type="containsText" dxfId="608" priority="159" operator="containsText" text="男">
      <formula>NOT(ISERROR(SEARCH("男",J16)))</formula>
    </cfRule>
  </conditionalFormatting>
  <conditionalFormatting sqref="L16">
    <cfRule type="containsText" dxfId="607" priority="154" operator="containsText" text="女">
      <formula>NOT(ISERROR(SEARCH("女",L16)))</formula>
    </cfRule>
    <cfRule type="containsText" dxfId="606" priority="155" operator="containsText" text="男">
      <formula>NOT(ISERROR(SEARCH("男",L16)))</formula>
    </cfRule>
  </conditionalFormatting>
  <conditionalFormatting sqref="L17">
    <cfRule type="containsText" dxfId="605" priority="152" operator="containsText" text="女">
      <formula>NOT(ISERROR(SEARCH("女",L17)))</formula>
    </cfRule>
    <cfRule type="containsText" dxfId="604" priority="153" operator="containsText" text="男">
      <formula>NOT(ISERROR(SEARCH("男",L17)))</formula>
    </cfRule>
  </conditionalFormatting>
  <conditionalFormatting sqref="K22">
    <cfRule type="containsText" dxfId="603" priority="150" operator="containsText" text="女">
      <formula>NOT(ISERROR(SEARCH("女",K22)))</formula>
    </cfRule>
    <cfRule type="containsText" dxfId="602" priority="151" operator="containsText" text="男">
      <formula>NOT(ISERROR(SEARCH("男",K22)))</formula>
    </cfRule>
  </conditionalFormatting>
  <conditionalFormatting sqref="B22:C22 E22 G22 I22">
    <cfRule type="containsText" dxfId="601" priority="148" operator="containsText" text="女">
      <formula>NOT(ISERROR(SEARCH("女",B22)))</formula>
    </cfRule>
    <cfRule type="containsText" dxfId="600" priority="149" operator="containsText" text="男">
      <formula>NOT(ISERROR(SEARCH("男",B22)))</formula>
    </cfRule>
  </conditionalFormatting>
  <conditionalFormatting sqref="B23">
    <cfRule type="containsText" dxfId="599" priority="146" operator="containsText" text="女">
      <formula>NOT(ISERROR(SEARCH("女",B23)))</formula>
    </cfRule>
    <cfRule type="containsText" dxfId="598" priority="147" operator="containsText" text="男">
      <formula>NOT(ISERROR(SEARCH("男",B23)))</formula>
    </cfRule>
  </conditionalFormatting>
  <conditionalFormatting sqref="D22">
    <cfRule type="containsText" dxfId="597" priority="144" operator="containsText" text="女">
      <formula>NOT(ISERROR(SEARCH("女",D22)))</formula>
    </cfRule>
    <cfRule type="containsText" dxfId="596" priority="145" operator="containsText" text="男">
      <formula>NOT(ISERROR(SEARCH("男",D22)))</formula>
    </cfRule>
  </conditionalFormatting>
  <conditionalFormatting sqref="F22">
    <cfRule type="containsText" dxfId="595" priority="140" operator="containsText" text="女">
      <formula>NOT(ISERROR(SEARCH("女",F22)))</formula>
    </cfRule>
    <cfRule type="containsText" dxfId="594" priority="141" operator="containsText" text="男">
      <formula>NOT(ISERROR(SEARCH("男",F22)))</formula>
    </cfRule>
  </conditionalFormatting>
  <conditionalFormatting sqref="F23">
    <cfRule type="containsText" dxfId="593" priority="138" operator="containsText" text="女">
      <formula>NOT(ISERROR(SEARCH("女",F23)))</formula>
    </cfRule>
    <cfRule type="containsText" dxfId="592" priority="139" operator="containsText" text="男">
      <formula>NOT(ISERROR(SEARCH("男",F23)))</formula>
    </cfRule>
  </conditionalFormatting>
  <conditionalFormatting sqref="H22">
    <cfRule type="containsText" dxfId="591" priority="136" operator="containsText" text="女">
      <formula>NOT(ISERROR(SEARCH("女",H22)))</formula>
    </cfRule>
    <cfRule type="containsText" dxfId="590" priority="137" operator="containsText" text="男">
      <formula>NOT(ISERROR(SEARCH("男",H22)))</formula>
    </cfRule>
  </conditionalFormatting>
  <conditionalFormatting sqref="H23">
    <cfRule type="containsText" dxfId="589" priority="134" operator="containsText" text="女">
      <formula>NOT(ISERROR(SEARCH("女",H23)))</formula>
    </cfRule>
    <cfRule type="containsText" dxfId="588" priority="135" operator="containsText" text="男">
      <formula>NOT(ISERROR(SEARCH("男",H23)))</formula>
    </cfRule>
  </conditionalFormatting>
  <conditionalFormatting sqref="J23">
    <cfRule type="containsText" dxfId="587" priority="130" operator="containsText" text="女">
      <formula>NOT(ISERROR(SEARCH("女",J23)))</formula>
    </cfRule>
    <cfRule type="containsText" dxfId="586" priority="131" operator="containsText" text="男">
      <formula>NOT(ISERROR(SEARCH("男",J23)))</formula>
    </cfRule>
  </conditionalFormatting>
  <conditionalFormatting sqref="L22">
    <cfRule type="containsText" dxfId="585" priority="128" operator="containsText" text="女">
      <formula>NOT(ISERROR(SEARCH("女",L22)))</formula>
    </cfRule>
    <cfRule type="containsText" dxfId="584" priority="129" operator="containsText" text="男">
      <formula>NOT(ISERROR(SEARCH("男",L22)))</formula>
    </cfRule>
  </conditionalFormatting>
  <conditionalFormatting sqref="L23">
    <cfRule type="containsText" dxfId="583" priority="126" operator="containsText" text="女">
      <formula>NOT(ISERROR(SEARCH("女",L23)))</formula>
    </cfRule>
    <cfRule type="containsText" dxfId="582" priority="127" operator="containsText" text="男">
      <formula>NOT(ISERROR(SEARCH("男",L23)))</formula>
    </cfRule>
  </conditionalFormatting>
  <conditionalFormatting sqref="K28">
    <cfRule type="containsText" dxfId="581" priority="124" operator="containsText" text="女">
      <formula>NOT(ISERROR(SEARCH("女",K28)))</formula>
    </cfRule>
    <cfRule type="containsText" dxfId="580" priority="125" operator="containsText" text="男">
      <formula>NOT(ISERROR(SEARCH("男",K28)))</formula>
    </cfRule>
  </conditionalFormatting>
  <conditionalFormatting sqref="B28:C28 E28 G28 I28">
    <cfRule type="containsText" dxfId="579" priority="122" operator="containsText" text="女">
      <formula>NOT(ISERROR(SEARCH("女",B28)))</formula>
    </cfRule>
    <cfRule type="containsText" dxfId="578" priority="123" operator="containsText" text="男">
      <formula>NOT(ISERROR(SEARCH("男",B28)))</formula>
    </cfRule>
  </conditionalFormatting>
  <conditionalFormatting sqref="B29">
    <cfRule type="containsText" dxfId="577" priority="120" operator="containsText" text="女">
      <formula>NOT(ISERROR(SEARCH("女",B29)))</formula>
    </cfRule>
    <cfRule type="containsText" dxfId="576" priority="121" operator="containsText" text="男">
      <formula>NOT(ISERROR(SEARCH("男",B29)))</formula>
    </cfRule>
  </conditionalFormatting>
  <conditionalFormatting sqref="D29">
    <cfRule type="containsText" dxfId="575" priority="116" operator="containsText" text="女">
      <formula>NOT(ISERROR(SEARCH("女",D29)))</formula>
    </cfRule>
    <cfRule type="containsText" dxfId="574" priority="117" operator="containsText" text="男">
      <formula>NOT(ISERROR(SEARCH("男",D29)))</formula>
    </cfRule>
  </conditionalFormatting>
  <conditionalFormatting sqref="F28">
    <cfRule type="containsText" dxfId="573" priority="114" operator="containsText" text="女">
      <formula>NOT(ISERROR(SEARCH("女",F28)))</formula>
    </cfRule>
    <cfRule type="containsText" dxfId="572" priority="115" operator="containsText" text="男">
      <formula>NOT(ISERROR(SEARCH("男",F28)))</formula>
    </cfRule>
  </conditionalFormatting>
  <conditionalFormatting sqref="F29">
    <cfRule type="containsText" dxfId="571" priority="112" operator="containsText" text="女">
      <formula>NOT(ISERROR(SEARCH("女",F29)))</formula>
    </cfRule>
    <cfRule type="containsText" dxfId="570" priority="113" operator="containsText" text="男">
      <formula>NOT(ISERROR(SEARCH("男",F29)))</formula>
    </cfRule>
  </conditionalFormatting>
  <conditionalFormatting sqref="H28">
    <cfRule type="containsText" dxfId="569" priority="110" operator="containsText" text="女">
      <formula>NOT(ISERROR(SEARCH("女",H28)))</formula>
    </cfRule>
    <cfRule type="containsText" dxfId="568" priority="111" operator="containsText" text="男">
      <formula>NOT(ISERROR(SEARCH("男",H28)))</formula>
    </cfRule>
  </conditionalFormatting>
  <conditionalFormatting sqref="J28">
    <cfRule type="containsText" dxfId="567" priority="106" operator="containsText" text="女">
      <formula>NOT(ISERROR(SEARCH("女",J28)))</formula>
    </cfRule>
    <cfRule type="containsText" dxfId="566" priority="107" operator="containsText" text="男">
      <formula>NOT(ISERROR(SEARCH("男",J28)))</formula>
    </cfRule>
  </conditionalFormatting>
  <conditionalFormatting sqref="J29">
    <cfRule type="containsText" dxfId="565" priority="104" operator="containsText" text="女">
      <formula>NOT(ISERROR(SEARCH("女",J29)))</formula>
    </cfRule>
    <cfRule type="containsText" dxfId="564" priority="105" operator="containsText" text="男">
      <formula>NOT(ISERROR(SEARCH("男",J29)))</formula>
    </cfRule>
  </conditionalFormatting>
  <conditionalFormatting sqref="L28">
    <cfRule type="containsText" dxfId="563" priority="102" operator="containsText" text="女">
      <formula>NOT(ISERROR(SEARCH("女",L28)))</formula>
    </cfRule>
    <cfRule type="containsText" dxfId="562" priority="103" operator="containsText" text="男">
      <formula>NOT(ISERROR(SEARCH("男",L28)))</formula>
    </cfRule>
  </conditionalFormatting>
  <conditionalFormatting sqref="L29">
    <cfRule type="containsText" dxfId="561" priority="100" operator="containsText" text="女">
      <formula>NOT(ISERROR(SEARCH("女",L29)))</formula>
    </cfRule>
    <cfRule type="containsText" dxfId="560" priority="101" operator="containsText" text="男">
      <formula>NOT(ISERROR(SEARCH("男",L29)))</formula>
    </cfRule>
  </conditionalFormatting>
  <conditionalFormatting sqref="K34">
    <cfRule type="containsText" dxfId="559" priority="98" operator="containsText" text="女">
      <formula>NOT(ISERROR(SEARCH("女",K34)))</formula>
    </cfRule>
    <cfRule type="containsText" dxfId="558" priority="99" operator="containsText" text="男">
      <formula>NOT(ISERROR(SEARCH("男",K34)))</formula>
    </cfRule>
  </conditionalFormatting>
  <conditionalFormatting sqref="B34:C34 E34 G34 I34">
    <cfRule type="containsText" dxfId="557" priority="96" operator="containsText" text="女">
      <formula>NOT(ISERROR(SEARCH("女",B34)))</formula>
    </cfRule>
    <cfRule type="containsText" dxfId="556" priority="97" operator="containsText" text="男">
      <formula>NOT(ISERROR(SEARCH("男",B34)))</formula>
    </cfRule>
  </conditionalFormatting>
  <conditionalFormatting sqref="B35">
    <cfRule type="containsText" dxfId="555" priority="94" operator="containsText" text="女">
      <formula>NOT(ISERROR(SEARCH("女",B35)))</formula>
    </cfRule>
    <cfRule type="containsText" dxfId="554" priority="95" operator="containsText" text="男">
      <formula>NOT(ISERROR(SEARCH("男",B35)))</formula>
    </cfRule>
  </conditionalFormatting>
  <conditionalFormatting sqref="D34">
    <cfRule type="containsText" dxfId="553" priority="92" operator="containsText" text="女">
      <formula>NOT(ISERROR(SEARCH("女",D34)))</formula>
    </cfRule>
    <cfRule type="containsText" dxfId="552" priority="93" operator="containsText" text="男">
      <formula>NOT(ISERROR(SEARCH("男",D34)))</formula>
    </cfRule>
  </conditionalFormatting>
  <conditionalFormatting sqref="D35">
    <cfRule type="containsText" dxfId="551" priority="90" operator="containsText" text="女">
      <formula>NOT(ISERROR(SEARCH("女",D35)))</formula>
    </cfRule>
    <cfRule type="containsText" dxfId="550" priority="91" operator="containsText" text="男">
      <formula>NOT(ISERROR(SEARCH("男",D35)))</formula>
    </cfRule>
  </conditionalFormatting>
  <conditionalFormatting sqref="F34">
    <cfRule type="containsText" dxfId="549" priority="88" operator="containsText" text="女">
      <formula>NOT(ISERROR(SEARCH("女",F34)))</formula>
    </cfRule>
    <cfRule type="containsText" dxfId="548" priority="89" operator="containsText" text="男">
      <formula>NOT(ISERROR(SEARCH("男",F34)))</formula>
    </cfRule>
  </conditionalFormatting>
  <conditionalFormatting sqref="F35">
    <cfRule type="containsText" dxfId="547" priority="86" operator="containsText" text="女">
      <formula>NOT(ISERROR(SEARCH("女",F35)))</formula>
    </cfRule>
    <cfRule type="containsText" dxfId="546" priority="87" operator="containsText" text="男">
      <formula>NOT(ISERROR(SEARCH("男",F35)))</formula>
    </cfRule>
  </conditionalFormatting>
  <conditionalFormatting sqref="H34">
    <cfRule type="containsText" dxfId="545" priority="84" operator="containsText" text="女">
      <formula>NOT(ISERROR(SEARCH("女",H34)))</formula>
    </cfRule>
    <cfRule type="containsText" dxfId="544" priority="85" operator="containsText" text="男">
      <formula>NOT(ISERROR(SEARCH("男",H34)))</formula>
    </cfRule>
  </conditionalFormatting>
  <conditionalFormatting sqref="H35">
    <cfRule type="containsText" dxfId="543" priority="82" operator="containsText" text="女">
      <formula>NOT(ISERROR(SEARCH("女",H35)))</formula>
    </cfRule>
    <cfRule type="containsText" dxfId="542" priority="83" operator="containsText" text="男">
      <formula>NOT(ISERROR(SEARCH("男",H35)))</formula>
    </cfRule>
  </conditionalFormatting>
  <conditionalFormatting sqref="J34">
    <cfRule type="containsText" dxfId="541" priority="80" operator="containsText" text="女">
      <formula>NOT(ISERROR(SEARCH("女",J34)))</formula>
    </cfRule>
    <cfRule type="containsText" dxfId="540" priority="81" operator="containsText" text="男">
      <formula>NOT(ISERROR(SEARCH("男",J34)))</formula>
    </cfRule>
  </conditionalFormatting>
  <conditionalFormatting sqref="J35">
    <cfRule type="containsText" dxfId="539" priority="78" operator="containsText" text="女">
      <formula>NOT(ISERROR(SEARCH("女",J35)))</formula>
    </cfRule>
    <cfRule type="containsText" dxfId="538" priority="79" operator="containsText" text="男">
      <formula>NOT(ISERROR(SEARCH("男",J35)))</formula>
    </cfRule>
  </conditionalFormatting>
  <conditionalFormatting sqref="L34">
    <cfRule type="containsText" dxfId="537" priority="76" operator="containsText" text="女">
      <formula>NOT(ISERROR(SEARCH("女",L34)))</formula>
    </cfRule>
    <cfRule type="containsText" dxfId="536" priority="77" operator="containsText" text="男">
      <formula>NOT(ISERROR(SEARCH("男",L34)))</formula>
    </cfRule>
  </conditionalFormatting>
  <conditionalFormatting sqref="L35">
    <cfRule type="containsText" dxfId="535" priority="74" operator="containsText" text="女">
      <formula>NOT(ISERROR(SEARCH("女",L35)))</formula>
    </cfRule>
    <cfRule type="containsText" dxfId="534" priority="75" operator="containsText" text="男">
      <formula>NOT(ISERROR(SEARCH("男",L35)))</formula>
    </cfRule>
  </conditionalFormatting>
  <conditionalFormatting sqref="B2:L2 B8:L8 B14:L14 B20:L20 B26:L26 B32:L32">
    <cfRule type="duplicateValues" dxfId="533" priority="73"/>
  </conditionalFormatting>
  <conditionalFormatting sqref="B6">
    <cfRule type="containsText" dxfId="532" priority="71" operator="containsText" text="女">
      <formula>NOT(ISERROR(SEARCH("女",B6)))</formula>
    </cfRule>
    <cfRule type="containsText" dxfId="531" priority="72" operator="containsText" text="男">
      <formula>NOT(ISERROR(SEARCH("男",B6)))</formula>
    </cfRule>
  </conditionalFormatting>
  <conditionalFormatting sqref="D6">
    <cfRule type="containsText" dxfId="530" priority="69" operator="containsText" text="女">
      <formula>NOT(ISERROR(SEARCH("女",D6)))</formula>
    </cfRule>
    <cfRule type="containsText" dxfId="529" priority="70" operator="containsText" text="男">
      <formula>NOT(ISERROR(SEARCH("男",D6)))</formula>
    </cfRule>
  </conditionalFormatting>
  <conditionalFormatting sqref="F6">
    <cfRule type="containsText" dxfId="528" priority="67" operator="containsText" text="女">
      <formula>NOT(ISERROR(SEARCH("女",F6)))</formula>
    </cfRule>
    <cfRule type="containsText" dxfId="527" priority="68" operator="containsText" text="男">
      <formula>NOT(ISERROR(SEARCH("男",F6)))</formula>
    </cfRule>
  </conditionalFormatting>
  <conditionalFormatting sqref="H6">
    <cfRule type="containsText" dxfId="526" priority="65" operator="containsText" text="女">
      <formula>NOT(ISERROR(SEARCH("女",H6)))</formula>
    </cfRule>
    <cfRule type="containsText" dxfId="525" priority="66" operator="containsText" text="男">
      <formula>NOT(ISERROR(SEARCH("男",H6)))</formula>
    </cfRule>
  </conditionalFormatting>
  <conditionalFormatting sqref="J6">
    <cfRule type="containsText" dxfId="524" priority="63" operator="containsText" text="女">
      <formula>NOT(ISERROR(SEARCH("女",J6)))</formula>
    </cfRule>
    <cfRule type="containsText" dxfId="523" priority="64" operator="containsText" text="男">
      <formula>NOT(ISERROR(SEARCH("男",J6)))</formula>
    </cfRule>
  </conditionalFormatting>
  <conditionalFormatting sqref="L6">
    <cfRule type="containsText" dxfId="522" priority="61" operator="containsText" text="女">
      <formula>NOT(ISERROR(SEARCH("女",L6)))</formula>
    </cfRule>
    <cfRule type="containsText" dxfId="521" priority="62" operator="containsText" text="男">
      <formula>NOT(ISERROR(SEARCH("男",L6)))</formula>
    </cfRule>
  </conditionalFormatting>
  <conditionalFormatting sqref="B12">
    <cfRule type="containsText" dxfId="520" priority="59" operator="containsText" text="女">
      <formula>NOT(ISERROR(SEARCH("女",B12)))</formula>
    </cfRule>
    <cfRule type="containsText" dxfId="519" priority="60" operator="containsText" text="男">
      <formula>NOT(ISERROR(SEARCH("男",B12)))</formula>
    </cfRule>
  </conditionalFormatting>
  <conditionalFormatting sqref="D12">
    <cfRule type="containsText" dxfId="518" priority="57" operator="containsText" text="女">
      <formula>NOT(ISERROR(SEARCH("女",D12)))</formula>
    </cfRule>
    <cfRule type="containsText" dxfId="517" priority="58" operator="containsText" text="男">
      <formula>NOT(ISERROR(SEARCH("男",D12)))</formula>
    </cfRule>
  </conditionalFormatting>
  <conditionalFormatting sqref="F12">
    <cfRule type="containsText" dxfId="516" priority="55" operator="containsText" text="女">
      <formula>NOT(ISERROR(SEARCH("女",F12)))</formula>
    </cfRule>
    <cfRule type="containsText" dxfId="515" priority="56" operator="containsText" text="男">
      <formula>NOT(ISERROR(SEARCH("男",F12)))</formula>
    </cfRule>
  </conditionalFormatting>
  <conditionalFormatting sqref="H12">
    <cfRule type="containsText" dxfId="514" priority="53" operator="containsText" text="女">
      <formula>NOT(ISERROR(SEARCH("女",H12)))</formula>
    </cfRule>
    <cfRule type="containsText" dxfId="513" priority="54" operator="containsText" text="男">
      <formula>NOT(ISERROR(SEARCH("男",H12)))</formula>
    </cfRule>
  </conditionalFormatting>
  <conditionalFormatting sqref="J12">
    <cfRule type="containsText" dxfId="512" priority="51" operator="containsText" text="女">
      <formula>NOT(ISERROR(SEARCH("女",J12)))</formula>
    </cfRule>
    <cfRule type="containsText" dxfId="511" priority="52" operator="containsText" text="男">
      <formula>NOT(ISERROR(SEARCH("男",J12)))</formula>
    </cfRule>
  </conditionalFormatting>
  <conditionalFormatting sqref="L12">
    <cfRule type="containsText" dxfId="510" priority="49" operator="containsText" text="女">
      <formula>NOT(ISERROR(SEARCH("女",L12)))</formula>
    </cfRule>
    <cfRule type="containsText" dxfId="509" priority="50" operator="containsText" text="男">
      <formula>NOT(ISERROR(SEARCH("男",L12)))</formula>
    </cfRule>
  </conditionalFormatting>
  <conditionalFormatting sqref="B18">
    <cfRule type="containsText" dxfId="508" priority="47" operator="containsText" text="女">
      <formula>NOT(ISERROR(SEARCH("女",B18)))</formula>
    </cfRule>
    <cfRule type="containsText" dxfId="507" priority="48" operator="containsText" text="男">
      <formula>NOT(ISERROR(SEARCH("男",B18)))</formula>
    </cfRule>
  </conditionalFormatting>
  <conditionalFormatting sqref="D18">
    <cfRule type="containsText" dxfId="506" priority="45" operator="containsText" text="女">
      <formula>NOT(ISERROR(SEARCH("女",D18)))</formula>
    </cfRule>
    <cfRule type="containsText" dxfId="505" priority="46" operator="containsText" text="男">
      <formula>NOT(ISERROR(SEARCH("男",D18)))</formula>
    </cfRule>
  </conditionalFormatting>
  <conditionalFormatting sqref="F18">
    <cfRule type="containsText" dxfId="504" priority="43" operator="containsText" text="女">
      <formula>NOT(ISERROR(SEARCH("女",F18)))</formula>
    </cfRule>
    <cfRule type="containsText" dxfId="503" priority="44" operator="containsText" text="男">
      <formula>NOT(ISERROR(SEARCH("男",F18)))</formula>
    </cfRule>
  </conditionalFormatting>
  <conditionalFormatting sqref="H18">
    <cfRule type="containsText" dxfId="502" priority="41" operator="containsText" text="女">
      <formula>NOT(ISERROR(SEARCH("女",H18)))</formula>
    </cfRule>
    <cfRule type="containsText" dxfId="501" priority="42" operator="containsText" text="男">
      <formula>NOT(ISERROR(SEARCH("男",H18)))</formula>
    </cfRule>
  </conditionalFormatting>
  <conditionalFormatting sqref="J18">
    <cfRule type="containsText" dxfId="500" priority="39" operator="containsText" text="女">
      <formula>NOT(ISERROR(SEARCH("女",J18)))</formula>
    </cfRule>
    <cfRule type="containsText" dxfId="499" priority="40" operator="containsText" text="男">
      <formula>NOT(ISERROR(SEARCH("男",J18)))</formula>
    </cfRule>
  </conditionalFormatting>
  <conditionalFormatting sqref="L18">
    <cfRule type="containsText" dxfId="498" priority="37" operator="containsText" text="女">
      <formula>NOT(ISERROR(SEARCH("女",L18)))</formula>
    </cfRule>
    <cfRule type="containsText" dxfId="497" priority="38" operator="containsText" text="男">
      <formula>NOT(ISERROR(SEARCH("男",L18)))</formula>
    </cfRule>
  </conditionalFormatting>
  <conditionalFormatting sqref="B24">
    <cfRule type="containsText" dxfId="496" priority="35" operator="containsText" text="女">
      <formula>NOT(ISERROR(SEARCH("女",B24)))</formula>
    </cfRule>
    <cfRule type="containsText" dxfId="495" priority="36" operator="containsText" text="男">
      <formula>NOT(ISERROR(SEARCH("男",B24)))</formula>
    </cfRule>
  </conditionalFormatting>
  <conditionalFormatting sqref="D24">
    <cfRule type="containsText" dxfId="494" priority="33" operator="containsText" text="女">
      <formula>NOT(ISERROR(SEARCH("女",D24)))</formula>
    </cfRule>
    <cfRule type="containsText" dxfId="493" priority="34" operator="containsText" text="男">
      <formula>NOT(ISERROR(SEARCH("男",D24)))</formula>
    </cfRule>
  </conditionalFormatting>
  <conditionalFormatting sqref="F24">
    <cfRule type="containsText" dxfId="492" priority="31" operator="containsText" text="女">
      <formula>NOT(ISERROR(SEARCH("女",F24)))</formula>
    </cfRule>
    <cfRule type="containsText" dxfId="491" priority="32" operator="containsText" text="男">
      <formula>NOT(ISERROR(SEARCH("男",F24)))</formula>
    </cfRule>
  </conditionalFormatting>
  <conditionalFormatting sqref="H24">
    <cfRule type="containsText" dxfId="490" priority="29" operator="containsText" text="女">
      <formula>NOT(ISERROR(SEARCH("女",H24)))</formula>
    </cfRule>
    <cfRule type="containsText" dxfId="489" priority="30" operator="containsText" text="男">
      <formula>NOT(ISERROR(SEARCH("男",H24)))</formula>
    </cfRule>
  </conditionalFormatting>
  <conditionalFormatting sqref="J24">
    <cfRule type="containsText" dxfId="488" priority="27" operator="containsText" text="女">
      <formula>NOT(ISERROR(SEARCH("女",J24)))</formula>
    </cfRule>
    <cfRule type="containsText" dxfId="487" priority="28" operator="containsText" text="男">
      <formula>NOT(ISERROR(SEARCH("男",J24)))</formula>
    </cfRule>
  </conditionalFormatting>
  <conditionalFormatting sqref="L24">
    <cfRule type="containsText" dxfId="486" priority="25" operator="containsText" text="女">
      <formula>NOT(ISERROR(SEARCH("女",L24)))</formula>
    </cfRule>
    <cfRule type="containsText" dxfId="485" priority="26" operator="containsText" text="男">
      <formula>NOT(ISERROR(SEARCH("男",L24)))</formula>
    </cfRule>
  </conditionalFormatting>
  <conditionalFormatting sqref="B30">
    <cfRule type="containsText" dxfId="484" priority="23" operator="containsText" text="女">
      <formula>NOT(ISERROR(SEARCH("女",B30)))</formula>
    </cfRule>
    <cfRule type="containsText" dxfId="483" priority="24" operator="containsText" text="男">
      <formula>NOT(ISERROR(SEARCH("男",B30)))</formula>
    </cfRule>
  </conditionalFormatting>
  <conditionalFormatting sqref="D30">
    <cfRule type="containsText" dxfId="482" priority="21" operator="containsText" text="女">
      <formula>NOT(ISERROR(SEARCH("女",D30)))</formula>
    </cfRule>
    <cfRule type="containsText" dxfId="481" priority="22" operator="containsText" text="男">
      <formula>NOT(ISERROR(SEARCH("男",D30)))</formula>
    </cfRule>
  </conditionalFormatting>
  <conditionalFormatting sqref="F30">
    <cfRule type="containsText" dxfId="480" priority="19" operator="containsText" text="女">
      <formula>NOT(ISERROR(SEARCH("女",F30)))</formula>
    </cfRule>
    <cfRule type="containsText" dxfId="479" priority="20" operator="containsText" text="男">
      <formula>NOT(ISERROR(SEARCH("男",F30)))</formula>
    </cfRule>
  </conditionalFormatting>
  <conditionalFormatting sqref="H30">
    <cfRule type="containsText" dxfId="478" priority="17" operator="containsText" text="女">
      <formula>NOT(ISERROR(SEARCH("女",H30)))</formula>
    </cfRule>
    <cfRule type="containsText" dxfId="477" priority="18" operator="containsText" text="男">
      <formula>NOT(ISERROR(SEARCH("男",H30)))</formula>
    </cfRule>
  </conditionalFormatting>
  <conditionalFormatting sqref="J30">
    <cfRule type="containsText" dxfId="476" priority="15" operator="containsText" text="女">
      <formula>NOT(ISERROR(SEARCH("女",J30)))</formula>
    </cfRule>
    <cfRule type="containsText" dxfId="475" priority="16" operator="containsText" text="男">
      <formula>NOT(ISERROR(SEARCH("男",J30)))</formula>
    </cfRule>
  </conditionalFormatting>
  <conditionalFormatting sqref="L30">
    <cfRule type="containsText" dxfId="474" priority="13" operator="containsText" text="女">
      <formula>NOT(ISERROR(SEARCH("女",L30)))</formula>
    </cfRule>
    <cfRule type="containsText" dxfId="473" priority="14" operator="containsText" text="男">
      <formula>NOT(ISERROR(SEARCH("男",L30)))</formula>
    </cfRule>
  </conditionalFormatting>
  <conditionalFormatting sqref="B36">
    <cfRule type="containsText" dxfId="472" priority="11" operator="containsText" text="女">
      <formula>NOT(ISERROR(SEARCH("女",B36)))</formula>
    </cfRule>
    <cfRule type="containsText" dxfId="471" priority="12" operator="containsText" text="男">
      <formula>NOT(ISERROR(SEARCH("男",B36)))</formula>
    </cfRule>
  </conditionalFormatting>
  <conditionalFormatting sqref="D36">
    <cfRule type="containsText" dxfId="470" priority="9" operator="containsText" text="女">
      <formula>NOT(ISERROR(SEARCH("女",D36)))</formula>
    </cfRule>
    <cfRule type="containsText" dxfId="469" priority="10" operator="containsText" text="男">
      <formula>NOT(ISERROR(SEARCH("男",D36)))</formula>
    </cfRule>
  </conditionalFormatting>
  <conditionalFormatting sqref="F36">
    <cfRule type="containsText" dxfId="468" priority="7" operator="containsText" text="女">
      <formula>NOT(ISERROR(SEARCH("女",F36)))</formula>
    </cfRule>
    <cfRule type="containsText" dxfId="467" priority="8" operator="containsText" text="男">
      <formula>NOT(ISERROR(SEARCH("男",F36)))</formula>
    </cfRule>
  </conditionalFormatting>
  <conditionalFormatting sqref="H36">
    <cfRule type="containsText" dxfId="466" priority="5" operator="containsText" text="女">
      <formula>NOT(ISERROR(SEARCH("女",H36)))</formula>
    </cfRule>
    <cfRule type="containsText" dxfId="465" priority="6" operator="containsText" text="男">
      <formula>NOT(ISERROR(SEARCH("男",H36)))</formula>
    </cfRule>
  </conditionalFormatting>
  <conditionalFormatting sqref="J36">
    <cfRule type="containsText" dxfId="464" priority="3" operator="containsText" text="女">
      <formula>NOT(ISERROR(SEARCH("女",J36)))</formula>
    </cfRule>
    <cfRule type="containsText" dxfId="463" priority="4" operator="containsText" text="男">
      <formula>NOT(ISERROR(SEARCH("男",J36)))</formula>
    </cfRule>
  </conditionalFormatting>
  <conditionalFormatting sqref="L36">
    <cfRule type="containsText" dxfId="462" priority="1" operator="containsText" text="女">
      <formula>NOT(ISERROR(SEARCH("女",L36)))</formula>
    </cfRule>
    <cfRule type="containsText" dxfId="461" priority="2" operator="containsText" text="男">
      <formula>NOT(ISERROR(SEARCH("男",L36)))</formula>
    </cfRule>
  </conditionalFormatting>
  <pageMargins left="0.39370078740157483" right="0.39370078740157483" top="0.39370078740157483" bottom="0.39370078740157483" header="0" footer="0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6"/>
  <sheetViews>
    <sheetView view="pageBreakPreview" zoomScale="118" zoomScaleNormal="100" zoomScaleSheetLayoutView="118" workbookViewId="0">
      <selection activeCell="A30" sqref="A30:H30"/>
    </sheetView>
  </sheetViews>
  <sheetFormatPr defaultColWidth="9" defaultRowHeight="21.5" x14ac:dyDescent="0.4"/>
  <cols>
    <col min="1" max="2" width="12.6328125" style="12" customWidth="1"/>
    <col min="3" max="3" width="1.6328125" style="12" customWidth="1"/>
    <col min="4" max="5" width="12.6328125" style="12" customWidth="1"/>
    <col min="6" max="6" width="1.6328125" style="12" customWidth="1"/>
    <col min="7" max="8" width="12.6328125" style="12" customWidth="1"/>
    <col min="9" max="9" width="2.08984375" style="12" customWidth="1"/>
    <col min="10" max="10" width="4.26953125" style="12" customWidth="1"/>
    <col min="11" max="11" width="12.26953125" style="12" customWidth="1"/>
    <col min="12" max="12" width="9" style="12"/>
    <col min="13" max="13" width="13.6328125" style="12" customWidth="1"/>
    <col min="14" max="16384" width="9" style="12"/>
  </cols>
  <sheetData>
    <row r="1" spans="1:11" x14ac:dyDescent="0.4">
      <c r="A1" s="12" t="str">
        <f>個資!F1&amp;"學年"</f>
        <v>109-1學年</v>
      </c>
      <c r="B1" s="108" t="str">
        <f>個資!C6&amp;"班  "&amp;個資!F4 &amp;個資!A4</f>
        <v>101班  迪士尼導師</v>
      </c>
      <c r="C1" s="13"/>
      <c r="D1" s="13"/>
      <c r="E1" s="13"/>
      <c r="F1" s="13"/>
      <c r="G1" s="13"/>
      <c r="H1" s="118">
        <f ca="1">TODAY()</f>
        <v>44006</v>
      </c>
    </row>
    <row r="2" spans="1:11" ht="22" thickBot="1" x14ac:dyDescent="0.45">
      <c r="B2" s="13"/>
      <c r="C2" s="13"/>
      <c r="D2" s="13"/>
      <c r="E2" s="13"/>
      <c r="F2" s="13"/>
      <c r="G2" s="13"/>
      <c r="I2" s="218"/>
    </row>
    <row r="3" spans="1:11" ht="21" customHeight="1" x14ac:dyDescent="0.4">
      <c r="A3" s="18"/>
      <c r="B3" s="18"/>
      <c r="C3" s="220"/>
      <c r="D3" s="220"/>
      <c r="E3" s="220"/>
      <c r="F3" s="220"/>
      <c r="G3" s="18"/>
      <c r="H3" s="18"/>
      <c r="I3" s="218"/>
      <c r="J3" s="134" t="s">
        <v>0</v>
      </c>
      <c r="K3" s="134" t="s">
        <v>139</v>
      </c>
    </row>
    <row r="4" spans="1:11" x14ac:dyDescent="0.4">
      <c r="A4" s="14" t="str">
        <f>IFERROR(INDEX(座位輸入!$F:$F,MATCH(A3,座位輸入!$E:$E,0)),"")</f>
        <v/>
      </c>
      <c r="B4" s="14" t="str">
        <f>IFERROR(INDEX(座位輸入!$F:$F,MATCH(B3,座位輸入!$E:$E,0)),"")</f>
        <v/>
      </c>
      <c r="G4" s="14" t="str">
        <f>IFERROR(INDEX(座位輸入!$F:$F,MATCH(G3,座位輸入!$E:$E,0)),"")</f>
        <v/>
      </c>
      <c r="H4" s="14" t="str">
        <f>IFERROR(INDEX(座位輸入!$F:$F,MATCH(H3,座位輸入!$E:$E,0)),"")</f>
        <v/>
      </c>
      <c r="I4" s="218"/>
      <c r="J4" s="134">
        <v>1</v>
      </c>
      <c r="K4" s="134" t="str">
        <f>IFERROR(INDEX(個資!$E:$E,MATCH(J4,個資!$A:$A,0)),"")</f>
        <v>唐老鴨(男)</v>
      </c>
    </row>
    <row r="5" spans="1:11" x14ac:dyDescent="0.4">
      <c r="A5" s="14" t="str">
        <f>IFERROR(INDEX(座位輸入!$G:$G,MATCH(A3,座位輸入!$E:$E,0)),"")</f>
        <v/>
      </c>
      <c r="B5" s="14" t="str">
        <f>IFERROR(INDEX(座位輸入!$G:$G,MATCH(B3,座位輸入!$E:$E,0)),"")</f>
        <v/>
      </c>
      <c r="G5" s="14" t="str">
        <f>IFERROR(INDEX(座位輸入!$G:$G,MATCH(G3,座位輸入!$E:$E,0)),"")</f>
        <v/>
      </c>
      <c r="H5" s="14" t="str">
        <f>IFERROR(INDEX(座位輸入!$G:$G,MATCH(H3,座位輸入!$E:$E,0)),"")</f>
        <v/>
      </c>
      <c r="I5" s="218"/>
      <c r="J5" s="134">
        <v>2</v>
      </c>
      <c r="K5" s="134" t="str">
        <f>IFERROR(INDEX(個資!$E:$E,MATCH(J5,個資!$A:$A,0)),"")</f>
        <v>跳跳虎(男)</v>
      </c>
    </row>
    <row r="6" spans="1:11" x14ac:dyDescent="0.4">
      <c r="A6" s="14" t="str">
        <f>IFERROR(INDEX(座位輸入!$H:$H,MATCH(A3,座位輸入!$E:$E,0)),"")</f>
        <v/>
      </c>
      <c r="B6" s="14" t="str">
        <f>IFERROR(INDEX(座位輸入!$H:$H,MATCH(B3,座位輸入!$E:$E,0)),"")</f>
        <v/>
      </c>
      <c r="G6" s="14" t="str">
        <f>IFERROR(INDEX(座位輸入!$H:$H,MATCH(G3,座位輸入!$E:$E,0)),"")</f>
        <v/>
      </c>
      <c r="H6" s="14" t="str">
        <f>IFERROR(INDEX(座位輸入!$H:$H,MATCH(H3,座位輸入!$E:$E,0)),"")</f>
        <v/>
      </c>
      <c r="I6" s="218"/>
      <c r="J6" s="134">
        <v>3</v>
      </c>
      <c r="K6" s="134" t="str">
        <f>IFERROR(INDEX(個資!$E:$E,MATCH(J6,個資!$A:$A,0)),"")</f>
        <v>小熊維尼(男)</v>
      </c>
    </row>
    <row r="7" spans="1:11" ht="22" thickBot="1" x14ac:dyDescent="0.45">
      <c r="A7" s="49" t="str">
        <f>IFERROR(INDEX(座位輸入!$I:$I,MATCH(A3,座位輸入!$E:$E,0)),"")</f>
        <v/>
      </c>
      <c r="B7" s="49" t="str">
        <f>IFERROR(INDEX(座位輸入!$I:$I,MATCH(B3,座位輸入!$E:$E,0)),"")</f>
        <v/>
      </c>
      <c r="G7" s="49" t="str">
        <f>IFERROR(INDEX(座位輸入!$I:$I,MATCH(G3,座位輸入!$E:$E,0)),"")</f>
        <v/>
      </c>
      <c r="H7" s="49" t="str">
        <f>IFERROR(INDEX(座位輸入!$I:$I,MATCH(H3,座位輸入!$E:$E,0)),"")</f>
        <v/>
      </c>
      <c r="J7" s="134">
        <v>4</v>
      </c>
      <c r="K7" s="134" t="str">
        <f>IFERROR(INDEX(個資!$E:$E,MATCH(J7,個資!$A:$A,0)),"")</f>
        <v>米老鼠 (男)</v>
      </c>
    </row>
    <row r="8" spans="1:11" ht="21" customHeight="1" x14ac:dyDescent="0.4">
      <c r="A8" s="18"/>
      <c r="B8" s="18"/>
      <c r="C8" s="220"/>
      <c r="D8" s="220"/>
      <c r="E8" s="220"/>
      <c r="F8" s="220"/>
      <c r="G8" s="18"/>
      <c r="H8" s="18"/>
      <c r="I8" s="218"/>
      <c r="J8" s="134">
        <v>5</v>
      </c>
      <c r="K8" s="134" t="str">
        <f>IFERROR(INDEX(個資!$E:$E,MATCH(J8,個資!$A:$A,0)),"")</f>
        <v>小豬(男)</v>
      </c>
    </row>
    <row r="9" spans="1:11" x14ac:dyDescent="0.4">
      <c r="A9" s="14" t="str">
        <f>IFERROR(INDEX(座位輸入!$F:$F,MATCH(A8,座位輸入!$E:$E,0)),"")</f>
        <v/>
      </c>
      <c r="B9" s="14" t="str">
        <f>IFERROR(INDEX(座位輸入!$F:$F,MATCH(B8,座位輸入!$E:$E,0)),"")</f>
        <v/>
      </c>
      <c r="G9" s="14" t="str">
        <f>IFERROR(INDEX(座位輸入!$F:$F,MATCH(G8,座位輸入!$E:$E,0)),"")</f>
        <v/>
      </c>
      <c r="H9" s="14" t="str">
        <f>IFERROR(INDEX(座位輸入!$F:$F,MATCH(H8,座位輸入!$E:$E,0)),"")</f>
        <v/>
      </c>
      <c r="I9" s="218"/>
      <c r="J9" s="134">
        <v>6</v>
      </c>
      <c r="K9" s="134" t="str">
        <f>IFERROR(INDEX(個資!$E:$E,MATCH(J9,個資!$A:$A,0)),"")</f>
        <v>白雪公主(男)</v>
      </c>
    </row>
    <row r="10" spans="1:11" x14ac:dyDescent="0.4">
      <c r="A10" s="14" t="str">
        <f>IFERROR(INDEX(座位輸入!$G:$G,MATCH(A8,座位輸入!$E:$E,0)),"")</f>
        <v/>
      </c>
      <c r="B10" s="14" t="str">
        <f>IFERROR(INDEX(座位輸入!$G:$G,MATCH(B8,座位輸入!$E:$E,0)),"")</f>
        <v/>
      </c>
      <c r="G10" s="14" t="str">
        <f>IFERROR(INDEX(座位輸入!$G:$G,MATCH(G8,座位輸入!$E:$E,0)),"")</f>
        <v/>
      </c>
      <c r="H10" s="14" t="str">
        <f>IFERROR(INDEX(座位輸入!$G:$G,MATCH(H8,座位輸入!$E:$E,0)),"")</f>
        <v/>
      </c>
      <c r="I10" s="218"/>
      <c r="J10" s="134">
        <v>7</v>
      </c>
      <c r="K10" s="134" t="str">
        <f>IFERROR(INDEX(個資!$E:$E,MATCH(J10,個資!$A:$A,0)),"")</f>
        <v>灰姑娘(男)</v>
      </c>
    </row>
    <row r="11" spans="1:11" x14ac:dyDescent="0.4">
      <c r="A11" s="14" t="str">
        <f>IFERROR(INDEX(座位輸入!$H:$H,MATCH(A8,座位輸入!$E:$E,0)),"")</f>
        <v/>
      </c>
      <c r="B11" s="14" t="str">
        <f>IFERROR(INDEX(座位輸入!$H:$H,MATCH(B8,座位輸入!$E:$E,0)),"")</f>
        <v/>
      </c>
      <c r="G11" s="14" t="str">
        <f>IFERROR(INDEX(座位輸入!$H:$H,MATCH(G8,座位輸入!$E:$E,0)),"")</f>
        <v/>
      </c>
      <c r="H11" s="14" t="str">
        <f>IFERROR(INDEX(座位輸入!$H:$H,MATCH(H8,座位輸入!$E:$E,0)),"")</f>
        <v/>
      </c>
      <c r="I11" s="218"/>
      <c r="J11" s="134">
        <v>8</v>
      </c>
      <c r="K11" s="134" t="str">
        <f>IFERROR(INDEX(個資!$E:$E,MATCH(J11,個資!$A:$A,0)),"")</f>
        <v>皮諾丘(男)</v>
      </c>
    </row>
    <row r="12" spans="1:11" ht="22" thickBot="1" x14ac:dyDescent="0.45">
      <c r="A12" s="49" t="str">
        <f>IFERROR(INDEX(座位輸入!$I:$I,MATCH(A8,座位輸入!$E:$E,0)),"")</f>
        <v/>
      </c>
      <c r="B12" s="49" t="str">
        <f>IFERROR(INDEX(座位輸入!$I:$I,MATCH(B8,座位輸入!$E:$E,0)),"")</f>
        <v/>
      </c>
      <c r="G12" s="49" t="str">
        <f>IFERROR(INDEX(座位輸入!$I:$I,MATCH(G8,座位輸入!$E:$E,0)),"")</f>
        <v/>
      </c>
      <c r="H12" s="49" t="str">
        <f>IFERROR(INDEX(座位輸入!$I:$I,MATCH(H8,座位輸入!$E:$E,0)),"")</f>
        <v/>
      </c>
      <c r="I12" s="218"/>
      <c r="J12" s="134">
        <v>9</v>
      </c>
      <c r="K12" s="134" t="str">
        <f>IFERROR(INDEX(個資!$E:$E,MATCH(J12,個資!$A:$A,0)),"")</f>
        <v>小鹿斑比(男)</v>
      </c>
    </row>
    <row r="13" spans="1:11" ht="21" customHeight="1" x14ac:dyDescent="0.4">
      <c r="A13" s="18"/>
      <c r="B13" s="18"/>
      <c r="C13" s="220"/>
      <c r="D13" s="220"/>
      <c r="E13" s="220"/>
      <c r="F13" s="220"/>
      <c r="G13" s="18"/>
      <c r="H13" s="18"/>
      <c r="J13" s="134">
        <v>10</v>
      </c>
      <c r="K13" s="134" t="str">
        <f>IFERROR(INDEX(個資!$E:$E,MATCH(J13,個資!$A:$A,0)),"")</f>
        <v>邦妮兔(男)</v>
      </c>
    </row>
    <row r="14" spans="1:11" x14ac:dyDescent="0.4">
      <c r="A14" s="14" t="str">
        <f>IFERROR(INDEX(座位輸入!$F:$F,MATCH(A13,座位輸入!$E:$E,0)),"")</f>
        <v/>
      </c>
      <c r="B14" s="14" t="str">
        <f>IFERROR(INDEX(座位輸入!$F:$F,MATCH(B13,座位輸入!$E:$E,0)),"")</f>
        <v/>
      </c>
      <c r="G14" s="14" t="str">
        <f>IFERROR(INDEX(座位輸入!$F:$F,MATCH(G13,座位輸入!$E:$E,0)),"")</f>
        <v/>
      </c>
      <c r="H14" s="14" t="str">
        <f>IFERROR(INDEX(座位輸入!$F:$F,MATCH(H13,座位輸入!$E:$E,0)),"")</f>
        <v/>
      </c>
      <c r="I14" s="218"/>
      <c r="J14" s="134">
        <v>11</v>
      </c>
      <c r="K14" s="134" t="str">
        <f>IFERROR(INDEX(個資!$E:$E,MATCH(J14,個資!$A:$A,0)),"")</f>
        <v>史瑞克(男)</v>
      </c>
    </row>
    <row r="15" spans="1:11" x14ac:dyDescent="0.4">
      <c r="A15" s="14" t="str">
        <f>IFERROR(INDEX(座位輸入!$G:$G,MATCH(A13,座位輸入!$E:$E,0)),"")</f>
        <v/>
      </c>
      <c r="B15" s="14" t="str">
        <f>IFERROR(INDEX(座位輸入!$G:$G,MATCH(B13,座位輸入!$E:$E,0)),"")</f>
        <v/>
      </c>
      <c r="G15" s="14" t="str">
        <f>IFERROR(INDEX(座位輸入!$G:$G,MATCH(G13,座位輸入!$E:$E,0)),"")</f>
        <v/>
      </c>
      <c r="H15" s="14" t="str">
        <f>IFERROR(INDEX(座位輸入!$G:$G,MATCH(H13,座位輸入!$E:$E,0)),"")</f>
        <v/>
      </c>
      <c r="I15" s="218"/>
      <c r="J15" s="134">
        <v>12</v>
      </c>
      <c r="K15" s="134" t="str">
        <f>IFERROR(INDEX(個資!$E:$E,MATCH(J15,個資!$A:$A,0)),"")</f>
        <v>巴斯光年(男)</v>
      </c>
    </row>
    <row r="16" spans="1:11" x14ac:dyDescent="0.4">
      <c r="A16" s="14" t="str">
        <f>IFERROR(INDEX(座位輸入!$H:$H,MATCH(A13,座位輸入!$E:$E,0)),"")</f>
        <v/>
      </c>
      <c r="B16" s="14" t="str">
        <f>IFERROR(INDEX(座位輸入!$H:$H,MATCH(B13,座位輸入!$E:$E,0)),"")</f>
        <v/>
      </c>
      <c r="G16" s="14" t="str">
        <f>IFERROR(INDEX(座位輸入!$H:$H,MATCH(G13,座位輸入!$E:$E,0)),"")</f>
        <v/>
      </c>
      <c r="H16" s="14" t="str">
        <f>IFERROR(INDEX(座位輸入!$H:$H,MATCH(H13,座位輸入!$E:$E,0)),"")</f>
        <v/>
      </c>
      <c r="I16" s="218"/>
      <c r="J16" s="134">
        <v>13</v>
      </c>
      <c r="K16" s="134" t="str">
        <f>IFERROR(INDEX(個資!$E:$E,MATCH(J16,個資!$A:$A,0)),"")</f>
        <v>史迪奇(男)</v>
      </c>
    </row>
    <row r="17" spans="1:11" x14ac:dyDescent="0.4">
      <c r="A17" s="49" t="str">
        <f>IFERROR(INDEX(座位輸入!$I:$I,MATCH(A13,座位輸入!$E:$E,0)),"")</f>
        <v/>
      </c>
      <c r="B17" s="49" t="str">
        <f>IFERROR(INDEX(座位輸入!$I:$I,MATCH(B13,座位輸入!$E:$E,0)),"")</f>
        <v/>
      </c>
      <c r="G17" s="49" t="str">
        <f>IFERROR(INDEX(座位輸入!$I:$I,MATCH(G13,座位輸入!$E:$E,0)),"")</f>
        <v/>
      </c>
      <c r="H17" s="49" t="str">
        <f>IFERROR(INDEX(座位輸入!$I:$I,MATCH(H13,座位輸入!$E:$E,0)),"")</f>
        <v/>
      </c>
      <c r="I17" s="218"/>
      <c r="J17" s="134">
        <v>14</v>
      </c>
      <c r="K17" s="134" t="str">
        <f>IFERROR(INDEX(個資!$E:$E,MATCH(J17,個資!$A:$A,0)),"")</f>
        <v>大眼仔(男)</v>
      </c>
    </row>
    <row r="18" spans="1:11" x14ac:dyDescent="0.4">
      <c r="A18" s="12" t="s">
        <v>59</v>
      </c>
      <c r="G18" s="12" t="s">
        <v>60</v>
      </c>
      <c r="I18" s="218"/>
      <c r="J18" s="134">
        <v>15</v>
      </c>
      <c r="K18" s="134" t="str">
        <f>IFERROR(INDEX(個資!$E:$E,MATCH(J18,個資!$A:$A,0)),"")</f>
        <v>毛怪(女)</v>
      </c>
    </row>
    <row r="19" spans="1:11" ht="22" thickBot="1" x14ac:dyDescent="0.45">
      <c r="J19" s="134">
        <v>16</v>
      </c>
      <c r="K19" s="134" t="str">
        <f>IFERROR(INDEX(個資!$E:$E,MATCH(J19,個資!$A:$A,0)),"")</f>
        <v>尼莫(女)</v>
      </c>
    </row>
    <row r="20" spans="1:11" ht="21" customHeight="1" x14ac:dyDescent="0.4">
      <c r="A20" s="18"/>
      <c r="B20" s="18"/>
      <c r="C20" s="220"/>
      <c r="D20" s="18"/>
      <c r="E20" s="18"/>
      <c r="F20" s="220"/>
      <c r="G20" s="18"/>
      <c r="H20" s="18"/>
      <c r="I20" s="218"/>
      <c r="J20" s="134">
        <v>17</v>
      </c>
      <c r="K20" s="134" t="str">
        <f>IFERROR(INDEX(個資!$E:$E,MATCH(J20,個資!$A:$A,0)),"")</f>
        <v>愛麗兒(女)</v>
      </c>
    </row>
    <row r="21" spans="1:11" x14ac:dyDescent="0.4">
      <c r="A21" s="14" t="str">
        <f>IFERROR(INDEX(座位輸入!$F:$F,MATCH(A20,座位輸入!$E:$E,0)),"")</f>
        <v/>
      </c>
      <c r="B21" s="14" t="str">
        <f>IFERROR(INDEX(座位輸入!$F:$F,MATCH(B20,座位輸入!$E:$E,0)),"")</f>
        <v/>
      </c>
      <c r="D21" s="14" t="str">
        <f>IFERROR(INDEX(座位輸入!$F:$F,MATCH(D20,座位輸入!$E:$E,0)),"")</f>
        <v/>
      </c>
      <c r="E21" s="14" t="str">
        <f>IFERROR(INDEX(座位輸入!$F:$F,MATCH(E20,座位輸入!$E:$E,0)),"")</f>
        <v/>
      </c>
      <c r="G21" s="14" t="str">
        <f>IFERROR(INDEX(座位輸入!$F:$F,MATCH(G20,座位輸入!$E:$E,0)),"")</f>
        <v/>
      </c>
      <c r="H21" s="14" t="str">
        <f>IFERROR(INDEX(座位輸入!$F:$F,MATCH(H20,座位輸入!$E:$E,0)),"")</f>
        <v/>
      </c>
      <c r="I21" s="218"/>
      <c r="J21" s="134">
        <v>18</v>
      </c>
      <c r="K21" s="134" t="str">
        <f>IFERROR(INDEX(個資!$E:$E,MATCH(J21,個資!$A:$A,0)),"")</f>
        <v>小比目魚(女)</v>
      </c>
    </row>
    <row r="22" spans="1:11" x14ac:dyDescent="0.4">
      <c r="A22" s="14" t="str">
        <f>IFERROR(INDEX(座位輸入!$G:$G,MATCH(A20,座位輸入!$E:$E,0)),"")</f>
        <v/>
      </c>
      <c r="B22" s="14" t="str">
        <f>IFERROR(INDEX(座位輸入!$G:$G,MATCH(B20,座位輸入!$E:$E,0)),"")</f>
        <v/>
      </c>
      <c r="D22" s="14" t="str">
        <f>IFERROR(INDEX(座位輸入!$G:$G,MATCH(D20,座位輸入!$E:$E,0)),"")</f>
        <v/>
      </c>
      <c r="E22" s="14" t="str">
        <f>IFERROR(INDEX(座位輸入!$G:$G,MATCH(E20,座位輸入!$E:$E,0)),"")</f>
        <v/>
      </c>
      <c r="G22" s="14" t="str">
        <f>IFERROR(INDEX(座位輸入!$G:$G,MATCH(G20,座位輸入!$E:$E,0)),"")</f>
        <v/>
      </c>
      <c r="H22" s="14" t="str">
        <f>IFERROR(INDEX(座位輸入!$G:$G,MATCH(H20,座位輸入!$E:$E,0)),"")</f>
        <v/>
      </c>
      <c r="I22" s="218"/>
      <c r="J22" s="134">
        <v>19</v>
      </c>
      <c r="K22" s="134" t="str">
        <f>IFERROR(INDEX(個資!$E:$E,MATCH(J22,個資!$A:$A,0)),"")</f>
        <v>高飛(女)</v>
      </c>
    </row>
    <row r="23" spans="1:11" x14ac:dyDescent="0.4">
      <c r="A23" s="14" t="str">
        <f>IFERROR(INDEX(座位輸入!$H:$H,MATCH(A20,座位輸入!$E:$E,0)),"")</f>
        <v/>
      </c>
      <c r="B23" s="14" t="str">
        <f>IFERROR(INDEX(座位輸入!$H:$H,MATCH(B20,座位輸入!$E:$E,0)),"")</f>
        <v/>
      </c>
      <c r="D23" s="14" t="str">
        <f>IFERROR(INDEX(座位輸入!$H:$H,MATCH(D20,座位輸入!$E:$E,0)),"")</f>
        <v/>
      </c>
      <c r="E23" s="14" t="str">
        <f>IFERROR(INDEX(座位輸入!$H:$H,MATCH(E20,座位輸入!$E:$E,0)),"")</f>
        <v/>
      </c>
      <c r="G23" s="14" t="str">
        <f>IFERROR(INDEX(座位輸入!$H:$H,MATCH(G20,座位輸入!$E:$E,0)),"")</f>
        <v/>
      </c>
      <c r="H23" s="14" t="str">
        <f>IFERROR(INDEX(座位輸入!$H:$H,MATCH(H20,座位輸入!$E:$E,0)),"")</f>
        <v/>
      </c>
      <c r="I23" s="218"/>
      <c r="J23" s="134">
        <v>20</v>
      </c>
      <c r="K23" s="134" t="str">
        <f>IFERROR(INDEX(個資!$E:$E,MATCH(J23,個資!$A:$A,0)),"")</f>
        <v>布魯托(女)</v>
      </c>
    </row>
    <row r="24" spans="1:11" ht="22" thickBot="1" x14ac:dyDescent="0.45">
      <c r="A24" s="49" t="str">
        <f>IFERROR(INDEX(座位輸入!$I:$I,MATCH(A20,座位輸入!$E:$E,0)),"")</f>
        <v/>
      </c>
      <c r="B24" s="49" t="str">
        <f>IFERROR(INDEX(座位輸入!$I:$I,MATCH(B20,座位輸入!$E:$E,0)),"")</f>
        <v/>
      </c>
      <c r="D24" s="49" t="str">
        <f>IFERROR(INDEX(座位輸入!$I:$I,MATCH(D20,座位輸入!$E:$E,0)),"")</f>
        <v/>
      </c>
      <c r="E24" s="49" t="str">
        <f>IFERROR(INDEX(座位輸入!$I:$I,MATCH(E20,座位輸入!$E:$E,0)),"")</f>
        <v/>
      </c>
      <c r="G24" s="49" t="str">
        <f>IFERROR(INDEX(座位輸入!$I:$I,MATCH(G20,座位輸入!$E:$E,0)),"")</f>
        <v/>
      </c>
      <c r="H24" s="49" t="str">
        <f>IFERROR(INDEX(座位輸入!$I:$I,MATCH(H20,座位輸入!$E:$E,0)),"")</f>
        <v/>
      </c>
      <c r="I24" s="218"/>
      <c r="J24" s="134">
        <v>21</v>
      </c>
      <c r="K24" s="134" t="str">
        <f>IFERROR(INDEX(個資!$E:$E,MATCH(J24,個資!$A:$A,0)),"")</f>
        <v>彭彭(女)</v>
      </c>
    </row>
    <row r="25" spans="1:11" ht="21" customHeight="1" x14ac:dyDescent="0.4">
      <c r="A25" s="18"/>
      <c r="B25" s="18"/>
      <c r="C25" s="220"/>
      <c r="D25" s="18"/>
      <c r="E25" s="18"/>
      <c r="F25" s="220"/>
      <c r="G25" s="18"/>
      <c r="H25" s="18"/>
      <c r="J25" s="134">
        <v>22</v>
      </c>
      <c r="K25" s="134" t="str">
        <f>IFERROR(INDEX(個資!$E:$E,MATCH(J25,個資!$A:$A,0)),"")</f>
        <v>丁滿(女)</v>
      </c>
    </row>
    <row r="26" spans="1:11" x14ac:dyDescent="0.4">
      <c r="A26" s="14" t="str">
        <f>IFERROR(INDEX(座位輸入!$F:$F,MATCH(A25,座位輸入!$E:$E,0)),"")</f>
        <v/>
      </c>
      <c r="B26" s="14" t="str">
        <f>IFERROR(INDEX(座位輸入!$F:$F,MATCH(B25,座位輸入!$E:$E,0)),"")</f>
        <v/>
      </c>
      <c r="D26" s="14" t="str">
        <f>IFERROR(INDEX(座位輸入!$F:$F,MATCH(D25,座位輸入!$E:$E,0)),"")</f>
        <v/>
      </c>
      <c r="E26" s="14" t="str">
        <f>IFERROR(INDEX(座位輸入!$F:$F,MATCH(E25,座位輸入!$E:$E,0)),"")</f>
        <v/>
      </c>
      <c r="G26" s="14" t="str">
        <f>IFERROR(INDEX(座位輸入!$F:$F,MATCH(G25,座位輸入!$E:$E,0)),"")</f>
        <v/>
      </c>
      <c r="H26" s="14" t="str">
        <f>IFERROR(INDEX(座位輸入!$F:$F,MATCH(H25,座位輸入!$E:$E,0)),"")</f>
        <v/>
      </c>
      <c r="I26" s="218"/>
      <c r="J26" s="134">
        <v>23</v>
      </c>
      <c r="K26" s="134" t="str">
        <f>IFERROR(INDEX(個資!$E:$E,MATCH(J26,個資!$A:$A,0)),"")</f>
        <v>辛巴(女)</v>
      </c>
    </row>
    <row r="27" spans="1:11" x14ac:dyDescent="0.4">
      <c r="A27" s="14" t="str">
        <f>IFERROR(INDEX(座位輸入!$G:$G,MATCH(A25,座位輸入!$E:$E,0)),"")</f>
        <v/>
      </c>
      <c r="B27" s="14" t="str">
        <f>IFERROR(INDEX(座位輸入!$G:$G,MATCH(B25,座位輸入!$E:$E,0)),"")</f>
        <v/>
      </c>
      <c r="D27" s="14" t="str">
        <f>IFERROR(INDEX(座位輸入!$G:$G,MATCH(D25,座位輸入!$E:$E,0)),"")</f>
        <v/>
      </c>
      <c r="E27" s="14" t="str">
        <f>IFERROR(INDEX(座位輸入!$G:$G,MATCH(E25,座位輸入!$E:$E,0)),"")</f>
        <v/>
      </c>
      <c r="G27" s="14" t="str">
        <f>IFERROR(INDEX(座位輸入!$G:$G,MATCH(G25,座位輸入!$E:$E,0)),"")</f>
        <v/>
      </c>
      <c r="H27" s="14" t="str">
        <f>IFERROR(INDEX(座位輸入!$G:$G,MATCH(H25,座位輸入!$E:$E,0)),"")</f>
        <v/>
      </c>
      <c r="I27" s="218"/>
      <c r="J27" s="134">
        <v>24</v>
      </c>
      <c r="K27" s="134" t="str">
        <f>IFERROR(INDEX(個資!$E:$E,MATCH(J27,個資!$A:$A,0)),"")</f>
        <v>艾莉絲(女)</v>
      </c>
    </row>
    <row r="28" spans="1:11" x14ac:dyDescent="0.4">
      <c r="A28" s="14" t="str">
        <f>IFERROR(INDEX(座位輸入!$H:$H,MATCH(A25,座位輸入!$E:$E,0)),"")</f>
        <v/>
      </c>
      <c r="B28" s="14" t="str">
        <f>IFERROR(INDEX(座位輸入!$H:$H,MATCH(B25,座位輸入!$E:$E,0)),"")</f>
        <v/>
      </c>
      <c r="D28" s="14" t="str">
        <f>IFERROR(INDEX(座位輸入!$H:$H,MATCH(D25,座位輸入!$E:$E,0)),"")</f>
        <v/>
      </c>
      <c r="E28" s="14" t="str">
        <f>IFERROR(INDEX(座位輸入!$H:$H,MATCH(E25,座位輸入!$E:$E,0)),"")</f>
        <v/>
      </c>
      <c r="G28" s="14" t="str">
        <f>IFERROR(INDEX(座位輸入!$H:$H,MATCH(G25,座位輸入!$E:$E,0)),"")</f>
        <v/>
      </c>
      <c r="H28" s="14" t="str">
        <f>IFERROR(INDEX(座位輸入!$H:$H,MATCH(H25,座位輸入!$E:$E,0)),"")</f>
        <v/>
      </c>
      <c r="I28" s="218"/>
      <c r="J28" s="134">
        <v>25</v>
      </c>
      <c r="K28" s="134" t="str">
        <f>IFERROR(INDEX(個資!$E:$E,MATCH(J28,個資!$A:$A,0)),"")</f>
        <v>泰山(女)</v>
      </c>
    </row>
    <row r="29" spans="1:11" ht="22" thickBot="1" x14ac:dyDescent="0.45">
      <c r="A29" s="49" t="str">
        <f>IFERROR(INDEX(座位輸入!$I:$I,MATCH(A25,座位輸入!$E:$E,0)),"")</f>
        <v/>
      </c>
      <c r="B29" s="49" t="str">
        <f>IFERROR(INDEX(座位輸入!$I:$I,MATCH(B25,座位輸入!$E:$E,0)),"")</f>
        <v/>
      </c>
      <c r="D29" s="49" t="str">
        <f>IFERROR(INDEX(座位輸入!$I:$I,MATCH(D25,座位輸入!$E:$E,0)),"")</f>
        <v/>
      </c>
      <c r="E29" s="49" t="str">
        <f>IFERROR(INDEX(座位輸入!$I:$I,MATCH(E25,座位輸入!$E:$E,0)),"")</f>
        <v/>
      </c>
      <c r="G29" s="49" t="str">
        <f>IFERROR(INDEX(座位輸入!$I:$I,MATCH(G25,座位輸入!$E:$E,0)),"")</f>
        <v/>
      </c>
      <c r="H29" s="49" t="str">
        <f>IFERROR(INDEX(座位輸入!$I:$I,MATCH(H25,座位輸入!$E:$E,0)),"")</f>
        <v/>
      </c>
      <c r="I29" s="218"/>
      <c r="J29" s="134">
        <v>26</v>
      </c>
      <c r="K29" s="134" t="str">
        <f>IFERROR(INDEX(個資!$E:$E,MATCH(J29,個資!$A:$A,0)),"")</f>
        <v>小飛象(女)</v>
      </c>
    </row>
    <row r="30" spans="1:11" ht="21" customHeight="1" x14ac:dyDescent="0.4">
      <c r="A30" s="18"/>
      <c r="B30" s="18"/>
      <c r="C30" s="220"/>
      <c r="D30" s="18"/>
      <c r="E30" s="18"/>
      <c r="F30" s="220"/>
      <c r="G30" s="18"/>
      <c r="H30" s="18"/>
      <c r="I30" s="218"/>
      <c r="J30" s="134">
        <v>27</v>
      </c>
      <c r="K30" s="134" t="str">
        <f>IFERROR(INDEX(個資!$E:$E,MATCH(J30,個資!$A:$A,0)),"")</f>
        <v>小飛俠(女)</v>
      </c>
    </row>
    <row r="31" spans="1:11" x14ac:dyDescent="0.4">
      <c r="A31" s="14" t="str">
        <f>IFERROR(INDEX(座位輸入!$F:$F,MATCH(A30,座位輸入!$E:$E,0)),"")</f>
        <v/>
      </c>
      <c r="B31" s="14" t="str">
        <f>IFERROR(INDEX(座位輸入!$F:$F,MATCH(B30,座位輸入!$E:$E,0)),"")</f>
        <v/>
      </c>
      <c r="D31" s="14" t="str">
        <f>IFERROR(INDEX(座位輸入!$F:$F,MATCH(D30,座位輸入!$E:$E,0)),"")</f>
        <v/>
      </c>
      <c r="E31" s="14" t="str">
        <f>IFERROR(INDEX(座位輸入!$F:$F,MATCH(E30,座位輸入!$E:$E,0)),"")</f>
        <v/>
      </c>
      <c r="G31" s="14" t="str">
        <f>IFERROR(INDEX(座位輸入!$F:$F,MATCH(G30,座位輸入!$E:$E,0)),"")</f>
        <v/>
      </c>
      <c r="H31" s="14" t="str">
        <f>IFERROR(INDEX(座位輸入!$F:$F,MATCH(H30,座位輸入!$E:$E,0)),"")</f>
        <v/>
      </c>
      <c r="J31" s="134">
        <v>28</v>
      </c>
      <c r="K31" s="134" t="str">
        <f>IFERROR(INDEX(個資!$E:$E,MATCH(J31,個資!$A:$A,0)),"")</f>
        <v>茉莉(女)</v>
      </c>
    </row>
    <row r="32" spans="1:11" x14ac:dyDescent="0.4">
      <c r="A32" s="14" t="str">
        <f>IFERROR(INDEX(座位輸入!$G:$G,MATCH(A30,座位輸入!$E:$E,0)),"")</f>
        <v/>
      </c>
      <c r="B32" s="14" t="str">
        <f>IFERROR(INDEX(座位輸入!$G:$G,MATCH(B30,座位輸入!$E:$E,0)),"")</f>
        <v/>
      </c>
      <c r="D32" s="14" t="str">
        <f>IFERROR(INDEX(座位輸入!$G:$G,MATCH(D30,座位輸入!$E:$E,0)),"")</f>
        <v/>
      </c>
      <c r="E32" s="14" t="str">
        <f>IFERROR(INDEX(座位輸入!$G:$G,MATCH(E30,座位輸入!$E:$E,0)),"")</f>
        <v/>
      </c>
      <c r="G32" s="14" t="str">
        <f>IFERROR(INDEX(座位輸入!$G:$G,MATCH(G30,座位輸入!$E:$E,0)),"")</f>
        <v/>
      </c>
      <c r="H32" s="14" t="str">
        <f>IFERROR(INDEX(座位輸入!$G:$G,MATCH(H30,座位輸入!$E:$E,0)),"")</f>
        <v/>
      </c>
      <c r="I32" s="218"/>
      <c r="J32" s="134">
        <v>29</v>
      </c>
      <c r="K32" s="134" t="str">
        <f>IFERROR(INDEX(個資!$E:$E,MATCH(J32,個資!$A:$A,0)),"")</f>
        <v>阿布(女)</v>
      </c>
    </row>
    <row r="33" spans="1:11" x14ac:dyDescent="0.4">
      <c r="A33" s="14" t="str">
        <f>IFERROR(INDEX(座位輸入!$H:$H,MATCH(A30,座位輸入!$E:$E,0)),"")</f>
        <v/>
      </c>
      <c r="B33" s="14" t="str">
        <f>IFERROR(INDEX(座位輸入!$H:$H,MATCH(B30,座位輸入!$E:$E,0)),"")</f>
        <v/>
      </c>
      <c r="D33" s="14" t="str">
        <f>IFERROR(INDEX(座位輸入!$H:$H,MATCH(D30,座位輸入!$E:$E,0)),"")</f>
        <v/>
      </c>
      <c r="E33" s="14" t="str">
        <f>IFERROR(INDEX(座位輸入!$H:$H,MATCH(E30,座位輸入!$E:$E,0)),"")</f>
        <v/>
      </c>
      <c r="G33" s="14" t="str">
        <f>IFERROR(INDEX(座位輸入!$H:$H,MATCH(G30,座位輸入!$E:$E,0)),"")</f>
        <v/>
      </c>
      <c r="H33" s="14" t="str">
        <f>IFERROR(INDEX(座位輸入!$H:$H,MATCH(H30,座位輸入!$E:$E,0)),"")</f>
        <v/>
      </c>
      <c r="I33" s="218"/>
      <c r="J33" s="134">
        <v>30</v>
      </c>
      <c r="K33" s="134" t="str">
        <f>IFERROR(INDEX(個資!$E:$E,MATCH(J33,個資!$A:$A,0)),"")</f>
        <v>阿拉丁(女)</v>
      </c>
    </row>
    <row r="34" spans="1:11" x14ac:dyDescent="0.4">
      <c r="A34" s="49" t="str">
        <f>IFERROR(INDEX(座位輸入!$I:$I,MATCH(A30,座位輸入!$E:$E,0)),"")</f>
        <v/>
      </c>
      <c r="B34" s="49" t="str">
        <f>IFERROR(INDEX(座位輸入!$I:$I,MATCH(B30,座位輸入!$E:$E,0)),"")</f>
        <v/>
      </c>
      <c r="D34" s="49" t="str">
        <f>IFERROR(INDEX(座位輸入!$I:$I,MATCH(D30,座位輸入!$E:$E,0)),"")</f>
        <v/>
      </c>
      <c r="E34" s="49" t="str">
        <f>IFERROR(INDEX(座位輸入!$I:$I,MATCH(E30,座位輸入!$E:$E,0)),"")</f>
        <v/>
      </c>
      <c r="G34" s="49" t="str">
        <f>IFERROR(INDEX(座位輸入!$I:$I,MATCH(G30,座位輸入!$E:$E,0)),"")</f>
        <v/>
      </c>
      <c r="H34" s="49" t="str">
        <f>IFERROR(INDEX(座位輸入!$I:$I,MATCH(H30,座位輸入!$E:$E,0)),"")</f>
        <v/>
      </c>
      <c r="I34" s="218"/>
    </row>
    <row r="35" spans="1:11" ht="22" thickBot="1" x14ac:dyDescent="0.45">
      <c r="A35" s="12" t="s">
        <v>56</v>
      </c>
      <c r="D35" s="12" t="s">
        <v>57</v>
      </c>
      <c r="G35" s="12" t="s">
        <v>58</v>
      </c>
      <c r="I35" s="218"/>
    </row>
    <row r="36" spans="1:11" ht="22" thickBot="1" x14ac:dyDescent="0.45">
      <c r="D36" s="15" t="s">
        <v>41</v>
      </c>
      <c r="E36" s="17" t="s">
        <v>42</v>
      </c>
      <c r="I36" s="218"/>
    </row>
  </sheetData>
  <sheetProtection algorithmName="SHA-512" hashValue="qDHyzDnpKHRR8NvqnA+KEsjSH8YXkp3VEjcq3Wj0QGjXPNAA5QBYG0VRttNTqsSqo7P/T3PDY3Qb4WDVUsoiMA==" saltValue="7fHTqm21MVSM0hjvX+76/w==" spinCount="100000" sheet="1" objects="1" scenarios="1"/>
  <phoneticPr fontId="1" type="noConversion"/>
  <conditionalFormatting sqref="C5 L5:XFD5 L10:XFD10 L15:XFD15 L22:XFD22 L27:XFD27 L32:XFD32">
    <cfRule type="containsText" dxfId="460" priority="233" operator="containsText" text="女">
      <formula>NOT(ISERROR(SEARCH("女",C5)))</formula>
    </cfRule>
    <cfRule type="containsText" dxfId="459" priority="234" operator="containsText" text="男">
      <formula>NOT(ISERROR(SEARCH("男",C5)))</formula>
    </cfRule>
  </conditionalFormatting>
  <conditionalFormatting sqref="B23">
    <cfRule type="containsText" dxfId="458" priority="147" operator="containsText" text="女">
      <formula>NOT(ISERROR(SEARCH("女",B23)))</formula>
    </cfRule>
    <cfRule type="containsText" dxfId="457" priority="148" operator="containsText" text="男">
      <formula>NOT(ISERROR(SEARCH("男",B23)))</formula>
    </cfRule>
  </conditionalFormatting>
  <conditionalFormatting sqref="A22">
    <cfRule type="containsText" dxfId="456" priority="153" operator="containsText" text="女">
      <formula>NOT(ISERROR(SEARCH("女",A22)))</formula>
    </cfRule>
    <cfRule type="containsText" dxfId="455" priority="154" operator="containsText" text="男">
      <formula>NOT(ISERROR(SEARCH("男",A22)))</formula>
    </cfRule>
  </conditionalFormatting>
  <conditionalFormatting sqref="A23">
    <cfRule type="containsText" dxfId="454" priority="151" operator="containsText" text="女">
      <formula>NOT(ISERROR(SEARCH("女",A23)))</formula>
    </cfRule>
    <cfRule type="containsText" dxfId="453" priority="152" operator="containsText" text="男">
      <formula>NOT(ISERROR(SEARCH("男",A23)))</formula>
    </cfRule>
  </conditionalFormatting>
  <conditionalFormatting sqref="H16">
    <cfRule type="containsText" dxfId="452" priority="157" operator="containsText" text="女">
      <formula>NOT(ISERROR(SEARCH("女",H16)))</formula>
    </cfRule>
    <cfRule type="containsText" dxfId="451" priority="158" operator="containsText" text="男">
      <formula>NOT(ISERROR(SEARCH("男",H16)))</formula>
    </cfRule>
  </conditionalFormatting>
  <conditionalFormatting sqref="C22 F22">
    <cfRule type="containsText" dxfId="450" priority="155" operator="containsText" text="女">
      <formula>NOT(ISERROR(SEARCH("女",C22)))</formula>
    </cfRule>
    <cfRule type="containsText" dxfId="449" priority="156" operator="containsText" text="男">
      <formula>NOT(ISERROR(SEARCH("男",C22)))</formula>
    </cfRule>
  </conditionalFormatting>
  <conditionalFormatting sqref="G16">
    <cfRule type="containsText" dxfId="448" priority="161" operator="containsText" text="女">
      <formula>NOT(ISERROR(SEARCH("女",G16)))</formula>
    </cfRule>
    <cfRule type="containsText" dxfId="447" priority="162" operator="containsText" text="男">
      <formula>NOT(ISERROR(SEARCH("男",G16)))</formula>
    </cfRule>
  </conditionalFormatting>
  <conditionalFormatting sqref="H15">
    <cfRule type="containsText" dxfId="446" priority="159" operator="containsText" text="女">
      <formula>NOT(ISERROR(SEARCH("女",H15)))</formula>
    </cfRule>
    <cfRule type="containsText" dxfId="445" priority="160" operator="containsText" text="男">
      <formula>NOT(ISERROR(SEARCH("男",H15)))</formula>
    </cfRule>
  </conditionalFormatting>
  <conditionalFormatting sqref="B15">
    <cfRule type="containsText" dxfId="444" priority="175" operator="containsText" text="女">
      <formula>NOT(ISERROR(SEARCH("女",B15)))</formula>
    </cfRule>
    <cfRule type="containsText" dxfId="443" priority="176" operator="containsText" text="男">
      <formula>NOT(ISERROR(SEARCH("男",B15)))</formula>
    </cfRule>
  </conditionalFormatting>
  <conditionalFormatting sqref="B16">
    <cfRule type="containsText" dxfId="442" priority="173" operator="containsText" text="女">
      <formula>NOT(ISERROR(SEARCH("女",B16)))</formula>
    </cfRule>
    <cfRule type="containsText" dxfId="441" priority="174" operator="containsText" text="男">
      <formula>NOT(ISERROR(SEARCH("男",B16)))</formula>
    </cfRule>
  </conditionalFormatting>
  <conditionalFormatting sqref="G10">
    <cfRule type="containsText" dxfId="440" priority="189" operator="containsText" text="女">
      <formula>NOT(ISERROR(SEARCH("女",G10)))</formula>
    </cfRule>
    <cfRule type="containsText" dxfId="439" priority="190" operator="containsText" text="男">
      <formula>NOT(ISERROR(SEARCH("男",G10)))</formula>
    </cfRule>
  </conditionalFormatting>
  <conditionalFormatting sqref="G11">
    <cfRule type="containsText" dxfId="438" priority="187" operator="containsText" text="女">
      <formula>NOT(ISERROR(SEARCH("女",G11)))</formula>
    </cfRule>
    <cfRule type="containsText" dxfId="437" priority="188" operator="containsText" text="男">
      <formula>NOT(ISERROR(SEARCH("男",G11)))</formula>
    </cfRule>
  </conditionalFormatting>
  <conditionalFormatting sqref="H10">
    <cfRule type="containsText" dxfId="436" priority="185" operator="containsText" text="女">
      <formula>NOT(ISERROR(SEARCH("女",H10)))</formula>
    </cfRule>
    <cfRule type="containsText" dxfId="435" priority="186" operator="containsText" text="男">
      <formula>NOT(ISERROR(SEARCH("男",H10)))</formula>
    </cfRule>
  </conditionalFormatting>
  <conditionalFormatting sqref="H11">
    <cfRule type="containsText" dxfId="434" priority="183" operator="containsText" text="女">
      <formula>NOT(ISERROR(SEARCH("女",H11)))</formula>
    </cfRule>
    <cfRule type="containsText" dxfId="433" priority="184" operator="containsText" text="男">
      <formula>NOT(ISERROR(SEARCH("男",H11)))</formula>
    </cfRule>
  </conditionalFormatting>
  <conditionalFormatting sqref="C15">
    <cfRule type="containsText" dxfId="432" priority="181" operator="containsText" text="女">
      <formula>NOT(ISERROR(SEARCH("女",C15)))</formula>
    </cfRule>
    <cfRule type="containsText" dxfId="431" priority="182" operator="containsText" text="男">
      <formula>NOT(ISERROR(SEARCH("男",C15)))</formula>
    </cfRule>
  </conditionalFormatting>
  <conditionalFormatting sqref="A15">
    <cfRule type="containsText" dxfId="430" priority="179" operator="containsText" text="女">
      <formula>NOT(ISERROR(SEARCH("女",A15)))</formula>
    </cfRule>
    <cfRule type="containsText" dxfId="429" priority="180" operator="containsText" text="男">
      <formula>NOT(ISERROR(SEARCH("男",A15)))</formula>
    </cfRule>
  </conditionalFormatting>
  <conditionalFormatting sqref="A11">
    <cfRule type="containsText" dxfId="428" priority="203" operator="containsText" text="女">
      <formula>NOT(ISERROR(SEARCH("女",A11)))</formula>
    </cfRule>
    <cfRule type="containsText" dxfId="427" priority="204" operator="containsText" text="男">
      <formula>NOT(ISERROR(SEARCH("男",A11)))</formula>
    </cfRule>
  </conditionalFormatting>
  <conditionalFormatting sqref="B10">
    <cfRule type="containsText" dxfId="426" priority="201" operator="containsText" text="女">
      <formula>NOT(ISERROR(SEARCH("女",B10)))</formula>
    </cfRule>
    <cfRule type="containsText" dxfId="425" priority="202" operator="containsText" text="男">
      <formula>NOT(ISERROR(SEARCH("男",B10)))</formula>
    </cfRule>
  </conditionalFormatting>
  <conditionalFormatting sqref="B11">
    <cfRule type="containsText" dxfId="424" priority="199" operator="containsText" text="女">
      <formula>NOT(ISERROR(SEARCH("女",B11)))</formula>
    </cfRule>
    <cfRule type="containsText" dxfId="423" priority="200" operator="containsText" text="男">
      <formula>NOT(ISERROR(SEARCH("男",B11)))</formula>
    </cfRule>
  </conditionalFormatting>
  <conditionalFormatting sqref="G5">
    <cfRule type="containsText" dxfId="422" priority="215" operator="containsText" text="女">
      <formula>NOT(ISERROR(SEARCH("女",G5)))</formula>
    </cfRule>
    <cfRule type="containsText" dxfId="421" priority="216" operator="containsText" text="男">
      <formula>NOT(ISERROR(SEARCH("男",G5)))</formula>
    </cfRule>
  </conditionalFormatting>
  <conditionalFormatting sqref="G6">
    <cfRule type="containsText" dxfId="420" priority="213" operator="containsText" text="女">
      <formula>NOT(ISERROR(SEARCH("女",G6)))</formula>
    </cfRule>
    <cfRule type="containsText" dxfId="419" priority="214" operator="containsText" text="男">
      <formula>NOT(ISERROR(SEARCH("男",G6)))</formula>
    </cfRule>
  </conditionalFormatting>
  <conditionalFormatting sqref="H5">
    <cfRule type="containsText" dxfId="418" priority="211" operator="containsText" text="女">
      <formula>NOT(ISERROR(SEARCH("女",H5)))</formula>
    </cfRule>
    <cfRule type="containsText" dxfId="417" priority="212" operator="containsText" text="男">
      <formula>NOT(ISERROR(SEARCH("男",H5)))</formula>
    </cfRule>
  </conditionalFormatting>
  <conditionalFormatting sqref="H6">
    <cfRule type="containsText" dxfId="416" priority="209" operator="containsText" text="女">
      <formula>NOT(ISERROR(SEARCH("女",H6)))</formula>
    </cfRule>
    <cfRule type="containsText" dxfId="415" priority="210" operator="containsText" text="男">
      <formula>NOT(ISERROR(SEARCH("男",H6)))</formula>
    </cfRule>
  </conditionalFormatting>
  <conditionalFormatting sqref="C10">
    <cfRule type="containsText" dxfId="414" priority="207" operator="containsText" text="女">
      <formula>NOT(ISERROR(SEARCH("女",C10)))</formula>
    </cfRule>
    <cfRule type="containsText" dxfId="413" priority="208" operator="containsText" text="男">
      <formula>NOT(ISERROR(SEARCH("男",C10)))</formula>
    </cfRule>
  </conditionalFormatting>
  <conditionalFormatting sqref="A5">
    <cfRule type="containsText" dxfId="412" priority="231" operator="containsText" text="女">
      <formula>NOT(ISERROR(SEARCH("女",A5)))</formula>
    </cfRule>
    <cfRule type="containsText" dxfId="411" priority="232" operator="containsText" text="男">
      <formula>NOT(ISERROR(SEARCH("男",A5)))</formula>
    </cfRule>
  </conditionalFormatting>
  <conditionalFormatting sqref="A6">
    <cfRule type="containsText" dxfId="410" priority="229" operator="containsText" text="女">
      <formula>NOT(ISERROR(SEARCH("女",A6)))</formula>
    </cfRule>
    <cfRule type="containsText" dxfId="409" priority="230" operator="containsText" text="男">
      <formula>NOT(ISERROR(SEARCH("男",A6)))</formula>
    </cfRule>
  </conditionalFormatting>
  <conditionalFormatting sqref="B5">
    <cfRule type="containsText" dxfId="408" priority="227" operator="containsText" text="女">
      <formula>NOT(ISERROR(SEARCH("女",B5)))</formula>
    </cfRule>
    <cfRule type="containsText" dxfId="407" priority="228" operator="containsText" text="男">
      <formula>NOT(ISERROR(SEARCH("男",B5)))</formula>
    </cfRule>
  </conditionalFormatting>
  <conditionalFormatting sqref="B6">
    <cfRule type="containsText" dxfId="406" priority="225" operator="containsText" text="女">
      <formula>NOT(ISERROR(SEARCH("女",B6)))</formula>
    </cfRule>
    <cfRule type="containsText" dxfId="405" priority="226" operator="containsText" text="男">
      <formula>NOT(ISERROR(SEARCH("男",B6)))</formula>
    </cfRule>
  </conditionalFormatting>
  <conditionalFormatting sqref="A10">
    <cfRule type="containsText" dxfId="404" priority="205" operator="containsText" text="女">
      <formula>NOT(ISERROR(SEARCH("女",A10)))</formula>
    </cfRule>
    <cfRule type="containsText" dxfId="403" priority="206" operator="containsText" text="男">
      <formula>NOT(ISERROR(SEARCH("男",A10)))</formula>
    </cfRule>
  </conditionalFormatting>
  <conditionalFormatting sqref="A16">
    <cfRule type="containsText" dxfId="402" priority="177" operator="containsText" text="女">
      <formula>NOT(ISERROR(SEARCH("女",A16)))</formula>
    </cfRule>
    <cfRule type="containsText" dxfId="401" priority="178" operator="containsText" text="男">
      <formula>NOT(ISERROR(SEARCH("男",A16)))</formula>
    </cfRule>
  </conditionalFormatting>
  <conditionalFormatting sqref="G15">
    <cfRule type="containsText" dxfId="400" priority="163" operator="containsText" text="女">
      <formula>NOT(ISERROR(SEARCH("女",G15)))</formula>
    </cfRule>
    <cfRule type="containsText" dxfId="399" priority="164" operator="containsText" text="男">
      <formula>NOT(ISERROR(SEARCH("男",G15)))</formula>
    </cfRule>
  </conditionalFormatting>
  <conditionalFormatting sqref="B22">
    <cfRule type="containsText" dxfId="398" priority="149" operator="containsText" text="女">
      <formula>NOT(ISERROR(SEARCH("女",B22)))</formula>
    </cfRule>
    <cfRule type="containsText" dxfId="397" priority="150" operator="containsText" text="男">
      <formula>NOT(ISERROR(SEARCH("男",B22)))</formula>
    </cfRule>
  </conditionalFormatting>
  <conditionalFormatting sqref="D22">
    <cfRule type="containsText" dxfId="396" priority="145" operator="containsText" text="女">
      <formula>NOT(ISERROR(SEARCH("女",D22)))</formula>
    </cfRule>
    <cfRule type="containsText" dxfId="395" priority="146" operator="containsText" text="男">
      <formula>NOT(ISERROR(SEARCH("男",D22)))</formula>
    </cfRule>
  </conditionalFormatting>
  <conditionalFormatting sqref="D23">
    <cfRule type="containsText" dxfId="394" priority="143" operator="containsText" text="女">
      <formula>NOT(ISERROR(SEARCH("女",D23)))</formula>
    </cfRule>
    <cfRule type="containsText" dxfId="393" priority="144" operator="containsText" text="男">
      <formula>NOT(ISERROR(SEARCH("男",D23)))</formula>
    </cfRule>
  </conditionalFormatting>
  <conditionalFormatting sqref="E22">
    <cfRule type="containsText" dxfId="392" priority="141" operator="containsText" text="女">
      <formula>NOT(ISERROR(SEARCH("女",E22)))</formula>
    </cfRule>
    <cfRule type="containsText" dxfId="391" priority="142" operator="containsText" text="男">
      <formula>NOT(ISERROR(SEARCH("男",E22)))</formula>
    </cfRule>
  </conditionalFormatting>
  <conditionalFormatting sqref="E23">
    <cfRule type="containsText" dxfId="390" priority="139" operator="containsText" text="女">
      <formula>NOT(ISERROR(SEARCH("女",E23)))</formula>
    </cfRule>
    <cfRule type="containsText" dxfId="389" priority="140" operator="containsText" text="男">
      <formula>NOT(ISERROR(SEARCH("男",E23)))</formula>
    </cfRule>
  </conditionalFormatting>
  <conditionalFormatting sqref="G22">
    <cfRule type="containsText" dxfId="388" priority="137" operator="containsText" text="女">
      <formula>NOT(ISERROR(SEARCH("女",G22)))</formula>
    </cfRule>
    <cfRule type="containsText" dxfId="387" priority="138" operator="containsText" text="男">
      <formula>NOT(ISERROR(SEARCH("男",G22)))</formula>
    </cfRule>
  </conditionalFormatting>
  <conditionalFormatting sqref="G23">
    <cfRule type="containsText" dxfId="386" priority="135" operator="containsText" text="女">
      <formula>NOT(ISERROR(SEARCH("女",G23)))</formula>
    </cfRule>
    <cfRule type="containsText" dxfId="385" priority="136" operator="containsText" text="男">
      <formula>NOT(ISERROR(SEARCH("男",G23)))</formula>
    </cfRule>
  </conditionalFormatting>
  <conditionalFormatting sqref="H22">
    <cfRule type="containsText" dxfId="384" priority="133" operator="containsText" text="女">
      <formula>NOT(ISERROR(SEARCH("女",H22)))</formula>
    </cfRule>
    <cfRule type="containsText" dxfId="383" priority="134" operator="containsText" text="男">
      <formula>NOT(ISERROR(SEARCH("男",H22)))</formula>
    </cfRule>
  </conditionalFormatting>
  <conditionalFormatting sqref="H23">
    <cfRule type="containsText" dxfId="382" priority="131" operator="containsText" text="女">
      <formula>NOT(ISERROR(SEARCH("女",H23)))</formula>
    </cfRule>
    <cfRule type="containsText" dxfId="381" priority="132" operator="containsText" text="男">
      <formula>NOT(ISERROR(SEARCH("男",H23)))</formula>
    </cfRule>
  </conditionalFormatting>
  <conditionalFormatting sqref="C27 F27">
    <cfRule type="containsText" dxfId="380" priority="129" operator="containsText" text="女">
      <formula>NOT(ISERROR(SEARCH("女",C27)))</formula>
    </cfRule>
    <cfRule type="containsText" dxfId="379" priority="130" operator="containsText" text="男">
      <formula>NOT(ISERROR(SEARCH("男",C27)))</formula>
    </cfRule>
  </conditionalFormatting>
  <conditionalFormatting sqref="A27">
    <cfRule type="containsText" dxfId="378" priority="127" operator="containsText" text="女">
      <formula>NOT(ISERROR(SEARCH("女",A27)))</formula>
    </cfRule>
    <cfRule type="containsText" dxfId="377" priority="128" operator="containsText" text="男">
      <formula>NOT(ISERROR(SEARCH("男",A27)))</formula>
    </cfRule>
  </conditionalFormatting>
  <conditionalFormatting sqref="A28">
    <cfRule type="containsText" dxfId="376" priority="125" operator="containsText" text="女">
      <formula>NOT(ISERROR(SEARCH("女",A28)))</formula>
    </cfRule>
    <cfRule type="containsText" dxfId="375" priority="126" operator="containsText" text="男">
      <formula>NOT(ISERROR(SEARCH("男",A28)))</formula>
    </cfRule>
  </conditionalFormatting>
  <conditionalFormatting sqref="B27">
    <cfRule type="containsText" dxfId="374" priority="123" operator="containsText" text="女">
      <formula>NOT(ISERROR(SEARCH("女",B27)))</formula>
    </cfRule>
    <cfRule type="containsText" dxfId="373" priority="124" operator="containsText" text="男">
      <formula>NOT(ISERROR(SEARCH("男",B27)))</formula>
    </cfRule>
  </conditionalFormatting>
  <conditionalFormatting sqref="B28">
    <cfRule type="containsText" dxfId="372" priority="121" operator="containsText" text="女">
      <formula>NOT(ISERROR(SEARCH("女",B28)))</formula>
    </cfRule>
    <cfRule type="containsText" dxfId="371" priority="122" operator="containsText" text="男">
      <formula>NOT(ISERROR(SEARCH("男",B28)))</formula>
    </cfRule>
  </conditionalFormatting>
  <conditionalFormatting sqref="D27">
    <cfRule type="containsText" dxfId="370" priority="119" operator="containsText" text="女">
      <formula>NOT(ISERROR(SEARCH("女",D27)))</formula>
    </cfRule>
    <cfRule type="containsText" dxfId="369" priority="120" operator="containsText" text="男">
      <formula>NOT(ISERROR(SEARCH("男",D27)))</formula>
    </cfRule>
  </conditionalFormatting>
  <conditionalFormatting sqref="D28">
    <cfRule type="containsText" dxfId="368" priority="117" operator="containsText" text="女">
      <formula>NOT(ISERROR(SEARCH("女",D28)))</formula>
    </cfRule>
    <cfRule type="containsText" dxfId="367" priority="118" operator="containsText" text="男">
      <formula>NOT(ISERROR(SEARCH("男",D28)))</formula>
    </cfRule>
  </conditionalFormatting>
  <conditionalFormatting sqref="E27">
    <cfRule type="containsText" dxfId="366" priority="115" operator="containsText" text="女">
      <formula>NOT(ISERROR(SEARCH("女",E27)))</formula>
    </cfRule>
    <cfRule type="containsText" dxfId="365" priority="116" operator="containsText" text="男">
      <formula>NOT(ISERROR(SEARCH("男",E27)))</formula>
    </cfRule>
  </conditionalFormatting>
  <conditionalFormatting sqref="E28">
    <cfRule type="containsText" dxfId="364" priority="113" operator="containsText" text="女">
      <formula>NOT(ISERROR(SEARCH("女",E28)))</formula>
    </cfRule>
    <cfRule type="containsText" dxfId="363" priority="114" operator="containsText" text="男">
      <formula>NOT(ISERROR(SEARCH("男",E28)))</formula>
    </cfRule>
  </conditionalFormatting>
  <conditionalFormatting sqref="G27">
    <cfRule type="containsText" dxfId="362" priority="111" operator="containsText" text="女">
      <formula>NOT(ISERROR(SEARCH("女",G27)))</formula>
    </cfRule>
    <cfRule type="containsText" dxfId="361" priority="112" operator="containsText" text="男">
      <formula>NOT(ISERROR(SEARCH("男",G27)))</formula>
    </cfRule>
  </conditionalFormatting>
  <conditionalFormatting sqref="G28">
    <cfRule type="containsText" dxfId="360" priority="109" operator="containsText" text="女">
      <formula>NOT(ISERROR(SEARCH("女",G28)))</formula>
    </cfRule>
    <cfRule type="containsText" dxfId="359" priority="110" operator="containsText" text="男">
      <formula>NOT(ISERROR(SEARCH("男",G28)))</formula>
    </cfRule>
  </conditionalFormatting>
  <conditionalFormatting sqref="H27">
    <cfRule type="containsText" dxfId="358" priority="107" operator="containsText" text="女">
      <formula>NOT(ISERROR(SEARCH("女",H27)))</formula>
    </cfRule>
    <cfRule type="containsText" dxfId="357" priority="108" operator="containsText" text="男">
      <formula>NOT(ISERROR(SEARCH("男",H27)))</formula>
    </cfRule>
  </conditionalFormatting>
  <conditionalFormatting sqref="H28">
    <cfRule type="containsText" dxfId="356" priority="105" operator="containsText" text="女">
      <formula>NOT(ISERROR(SEARCH("女",H28)))</formula>
    </cfRule>
    <cfRule type="containsText" dxfId="355" priority="106" operator="containsText" text="男">
      <formula>NOT(ISERROR(SEARCH("男",H28)))</formula>
    </cfRule>
  </conditionalFormatting>
  <conditionalFormatting sqref="C32 F32">
    <cfRule type="containsText" dxfId="354" priority="103" operator="containsText" text="女">
      <formula>NOT(ISERROR(SEARCH("女",C32)))</formula>
    </cfRule>
    <cfRule type="containsText" dxfId="353" priority="104" operator="containsText" text="男">
      <formula>NOT(ISERROR(SEARCH("男",C32)))</formula>
    </cfRule>
  </conditionalFormatting>
  <conditionalFormatting sqref="A32">
    <cfRule type="containsText" dxfId="352" priority="101" operator="containsText" text="女">
      <formula>NOT(ISERROR(SEARCH("女",A32)))</formula>
    </cfRule>
    <cfRule type="containsText" dxfId="351" priority="102" operator="containsText" text="男">
      <formula>NOT(ISERROR(SEARCH("男",A32)))</formula>
    </cfRule>
  </conditionalFormatting>
  <conditionalFormatting sqref="A33">
    <cfRule type="containsText" dxfId="350" priority="99" operator="containsText" text="女">
      <formula>NOT(ISERROR(SEARCH("女",A33)))</formula>
    </cfRule>
    <cfRule type="containsText" dxfId="349" priority="100" operator="containsText" text="男">
      <formula>NOT(ISERROR(SEARCH("男",A33)))</formula>
    </cfRule>
  </conditionalFormatting>
  <conditionalFormatting sqref="B32">
    <cfRule type="containsText" dxfId="348" priority="97" operator="containsText" text="女">
      <formula>NOT(ISERROR(SEARCH("女",B32)))</formula>
    </cfRule>
    <cfRule type="containsText" dxfId="347" priority="98" operator="containsText" text="男">
      <formula>NOT(ISERROR(SEARCH("男",B32)))</formula>
    </cfRule>
  </conditionalFormatting>
  <conditionalFormatting sqref="B33">
    <cfRule type="containsText" dxfId="346" priority="95" operator="containsText" text="女">
      <formula>NOT(ISERROR(SEARCH("女",B33)))</formula>
    </cfRule>
    <cfRule type="containsText" dxfId="345" priority="96" operator="containsText" text="男">
      <formula>NOT(ISERROR(SEARCH("男",B33)))</formula>
    </cfRule>
  </conditionalFormatting>
  <conditionalFormatting sqref="D32">
    <cfRule type="containsText" dxfId="344" priority="93" operator="containsText" text="女">
      <formula>NOT(ISERROR(SEARCH("女",D32)))</formula>
    </cfRule>
    <cfRule type="containsText" dxfId="343" priority="94" operator="containsText" text="男">
      <formula>NOT(ISERROR(SEARCH("男",D32)))</formula>
    </cfRule>
  </conditionalFormatting>
  <conditionalFormatting sqref="D33">
    <cfRule type="containsText" dxfId="342" priority="91" operator="containsText" text="女">
      <formula>NOT(ISERROR(SEARCH("女",D33)))</formula>
    </cfRule>
    <cfRule type="containsText" dxfId="341" priority="92" operator="containsText" text="男">
      <formula>NOT(ISERROR(SEARCH("男",D33)))</formula>
    </cfRule>
  </conditionalFormatting>
  <conditionalFormatting sqref="E32">
    <cfRule type="containsText" dxfId="340" priority="89" operator="containsText" text="女">
      <formula>NOT(ISERROR(SEARCH("女",E32)))</formula>
    </cfRule>
    <cfRule type="containsText" dxfId="339" priority="90" operator="containsText" text="男">
      <formula>NOT(ISERROR(SEARCH("男",E32)))</formula>
    </cfRule>
  </conditionalFormatting>
  <conditionalFormatting sqref="E33">
    <cfRule type="containsText" dxfId="338" priority="87" operator="containsText" text="女">
      <formula>NOT(ISERROR(SEARCH("女",E33)))</formula>
    </cfRule>
    <cfRule type="containsText" dxfId="337" priority="88" operator="containsText" text="男">
      <formula>NOT(ISERROR(SEARCH("男",E33)))</formula>
    </cfRule>
  </conditionalFormatting>
  <conditionalFormatting sqref="G32">
    <cfRule type="containsText" dxfId="336" priority="85" operator="containsText" text="女">
      <formula>NOT(ISERROR(SEARCH("女",G32)))</formula>
    </cfRule>
    <cfRule type="containsText" dxfId="335" priority="86" operator="containsText" text="男">
      <formula>NOT(ISERROR(SEARCH("男",G32)))</formula>
    </cfRule>
  </conditionalFormatting>
  <conditionalFormatting sqref="G33">
    <cfRule type="containsText" dxfId="334" priority="83" operator="containsText" text="女">
      <formula>NOT(ISERROR(SEARCH("女",G33)))</formula>
    </cfRule>
    <cfRule type="containsText" dxfId="333" priority="84" operator="containsText" text="男">
      <formula>NOT(ISERROR(SEARCH("男",G33)))</formula>
    </cfRule>
  </conditionalFormatting>
  <conditionalFormatting sqref="H32">
    <cfRule type="containsText" dxfId="332" priority="81" operator="containsText" text="女">
      <formula>NOT(ISERROR(SEARCH("女",H32)))</formula>
    </cfRule>
    <cfRule type="containsText" dxfId="331" priority="82" operator="containsText" text="男">
      <formula>NOT(ISERROR(SEARCH("男",H32)))</formula>
    </cfRule>
  </conditionalFormatting>
  <conditionalFormatting sqref="H33">
    <cfRule type="containsText" dxfId="330" priority="79" operator="containsText" text="女">
      <formula>NOT(ISERROR(SEARCH("女",H33)))</formula>
    </cfRule>
    <cfRule type="containsText" dxfId="329" priority="80" operator="containsText" text="男">
      <formula>NOT(ISERROR(SEARCH("男",H33)))</formula>
    </cfRule>
  </conditionalFormatting>
  <conditionalFormatting sqref="A7">
    <cfRule type="containsText" dxfId="328" priority="76" operator="containsText" text="女">
      <formula>NOT(ISERROR(SEARCH("女",A7)))</formula>
    </cfRule>
    <cfRule type="containsText" dxfId="327" priority="77" operator="containsText" text="男">
      <formula>NOT(ISERROR(SEARCH("男",A7)))</formula>
    </cfRule>
  </conditionalFormatting>
  <conditionalFormatting sqref="B7">
    <cfRule type="containsText" dxfId="326" priority="74" operator="containsText" text="女">
      <formula>NOT(ISERROR(SEARCH("女",B7)))</formula>
    </cfRule>
    <cfRule type="containsText" dxfId="325" priority="75" operator="containsText" text="男">
      <formula>NOT(ISERROR(SEARCH("男",B7)))</formula>
    </cfRule>
  </conditionalFormatting>
  <conditionalFormatting sqref="G7">
    <cfRule type="containsText" dxfId="324" priority="68" operator="containsText" text="女">
      <formula>NOT(ISERROR(SEARCH("女",G7)))</formula>
    </cfRule>
    <cfRule type="containsText" dxfId="323" priority="69" operator="containsText" text="男">
      <formula>NOT(ISERROR(SEARCH("男",G7)))</formula>
    </cfRule>
  </conditionalFormatting>
  <conditionalFormatting sqref="H7">
    <cfRule type="containsText" dxfId="322" priority="66" operator="containsText" text="女">
      <formula>NOT(ISERROR(SEARCH("女",H7)))</formula>
    </cfRule>
    <cfRule type="containsText" dxfId="321" priority="67" operator="containsText" text="男">
      <formula>NOT(ISERROR(SEARCH("男",H7)))</formula>
    </cfRule>
  </conditionalFormatting>
  <conditionalFormatting sqref="A12">
    <cfRule type="containsText" dxfId="320" priority="64" operator="containsText" text="女">
      <formula>NOT(ISERROR(SEARCH("女",A12)))</formula>
    </cfRule>
    <cfRule type="containsText" dxfId="319" priority="65" operator="containsText" text="男">
      <formula>NOT(ISERROR(SEARCH("男",A12)))</formula>
    </cfRule>
  </conditionalFormatting>
  <conditionalFormatting sqref="B12">
    <cfRule type="containsText" dxfId="318" priority="62" operator="containsText" text="女">
      <formula>NOT(ISERROR(SEARCH("女",B12)))</formula>
    </cfRule>
    <cfRule type="containsText" dxfId="317" priority="63" operator="containsText" text="男">
      <formula>NOT(ISERROR(SEARCH("男",B12)))</formula>
    </cfRule>
  </conditionalFormatting>
  <conditionalFormatting sqref="G12">
    <cfRule type="containsText" dxfId="316" priority="56" operator="containsText" text="女">
      <formula>NOT(ISERROR(SEARCH("女",G12)))</formula>
    </cfRule>
    <cfRule type="containsText" dxfId="315" priority="57" operator="containsText" text="男">
      <formula>NOT(ISERROR(SEARCH("男",G12)))</formula>
    </cfRule>
  </conditionalFormatting>
  <conditionalFormatting sqref="H12">
    <cfRule type="containsText" dxfId="314" priority="54" operator="containsText" text="女">
      <formula>NOT(ISERROR(SEARCH("女",H12)))</formula>
    </cfRule>
    <cfRule type="containsText" dxfId="313" priority="55" operator="containsText" text="男">
      <formula>NOT(ISERROR(SEARCH("男",H12)))</formula>
    </cfRule>
  </conditionalFormatting>
  <conditionalFormatting sqref="A17">
    <cfRule type="containsText" dxfId="312" priority="52" operator="containsText" text="女">
      <formula>NOT(ISERROR(SEARCH("女",A17)))</formula>
    </cfRule>
    <cfRule type="containsText" dxfId="311" priority="53" operator="containsText" text="男">
      <formula>NOT(ISERROR(SEARCH("男",A17)))</formula>
    </cfRule>
  </conditionalFormatting>
  <conditionalFormatting sqref="B17">
    <cfRule type="containsText" dxfId="310" priority="50" operator="containsText" text="女">
      <formula>NOT(ISERROR(SEARCH("女",B17)))</formula>
    </cfRule>
    <cfRule type="containsText" dxfId="309" priority="51" operator="containsText" text="男">
      <formula>NOT(ISERROR(SEARCH("男",B17)))</formula>
    </cfRule>
  </conditionalFormatting>
  <conditionalFormatting sqref="G17">
    <cfRule type="containsText" dxfId="308" priority="44" operator="containsText" text="女">
      <formula>NOT(ISERROR(SEARCH("女",G17)))</formula>
    </cfRule>
    <cfRule type="containsText" dxfId="307" priority="45" operator="containsText" text="男">
      <formula>NOT(ISERROR(SEARCH("男",G17)))</formula>
    </cfRule>
  </conditionalFormatting>
  <conditionalFormatting sqref="H17">
    <cfRule type="containsText" dxfId="306" priority="42" operator="containsText" text="女">
      <formula>NOT(ISERROR(SEARCH("女",H17)))</formula>
    </cfRule>
    <cfRule type="containsText" dxfId="305" priority="43" operator="containsText" text="男">
      <formula>NOT(ISERROR(SEARCH("男",H17)))</formula>
    </cfRule>
  </conditionalFormatting>
  <conditionalFormatting sqref="A24">
    <cfRule type="containsText" dxfId="304" priority="40" operator="containsText" text="女">
      <formula>NOT(ISERROR(SEARCH("女",A24)))</formula>
    </cfRule>
    <cfRule type="containsText" dxfId="303" priority="41" operator="containsText" text="男">
      <formula>NOT(ISERROR(SEARCH("男",A24)))</formula>
    </cfRule>
  </conditionalFormatting>
  <conditionalFormatting sqref="B24">
    <cfRule type="containsText" dxfId="302" priority="38" operator="containsText" text="女">
      <formula>NOT(ISERROR(SEARCH("女",B24)))</formula>
    </cfRule>
    <cfRule type="containsText" dxfId="301" priority="39" operator="containsText" text="男">
      <formula>NOT(ISERROR(SEARCH("男",B24)))</formula>
    </cfRule>
  </conditionalFormatting>
  <conditionalFormatting sqref="D24">
    <cfRule type="containsText" dxfId="300" priority="36" operator="containsText" text="女">
      <formula>NOT(ISERROR(SEARCH("女",D24)))</formula>
    </cfRule>
    <cfRule type="containsText" dxfId="299" priority="37" operator="containsText" text="男">
      <formula>NOT(ISERROR(SEARCH("男",D24)))</formula>
    </cfRule>
  </conditionalFormatting>
  <conditionalFormatting sqref="E24">
    <cfRule type="containsText" dxfId="298" priority="34" operator="containsText" text="女">
      <formula>NOT(ISERROR(SEARCH("女",E24)))</formula>
    </cfRule>
    <cfRule type="containsText" dxfId="297" priority="35" operator="containsText" text="男">
      <formula>NOT(ISERROR(SEARCH("男",E24)))</formula>
    </cfRule>
  </conditionalFormatting>
  <conditionalFormatting sqref="G24">
    <cfRule type="containsText" dxfId="296" priority="32" operator="containsText" text="女">
      <formula>NOT(ISERROR(SEARCH("女",G24)))</formula>
    </cfRule>
    <cfRule type="containsText" dxfId="295" priority="33" operator="containsText" text="男">
      <formula>NOT(ISERROR(SEARCH("男",G24)))</formula>
    </cfRule>
  </conditionalFormatting>
  <conditionalFormatting sqref="H24">
    <cfRule type="containsText" dxfId="294" priority="30" operator="containsText" text="女">
      <formula>NOT(ISERROR(SEARCH("女",H24)))</formula>
    </cfRule>
    <cfRule type="containsText" dxfId="293" priority="31" operator="containsText" text="男">
      <formula>NOT(ISERROR(SEARCH("男",H24)))</formula>
    </cfRule>
  </conditionalFormatting>
  <conditionalFormatting sqref="A29">
    <cfRule type="containsText" dxfId="292" priority="28" operator="containsText" text="女">
      <formula>NOT(ISERROR(SEARCH("女",A29)))</formula>
    </cfRule>
    <cfRule type="containsText" dxfId="291" priority="29" operator="containsText" text="男">
      <formula>NOT(ISERROR(SEARCH("男",A29)))</formula>
    </cfRule>
  </conditionalFormatting>
  <conditionalFormatting sqref="B29">
    <cfRule type="containsText" dxfId="290" priority="26" operator="containsText" text="女">
      <formula>NOT(ISERROR(SEARCH("女",B29)))</formula>
    </cfRule>
    <cfRule type="containsText" dxfId="289" priority="27" operator="containsText" text="男">
      <formula>NOT(ISERROR(SEARCH("男",B29)))</formula>
    </cfRule>
  </conditionalFormatting>
  <conditionalFormatting sqref="D29">
    <cfRule type="containsText" dxfId="288" priority="24" operator="containsText" text="女">
      <formula>NOT(ISERROR(SEARCH("女",D29)))</formula>
    </cfRule>
    <cfRule type="containsText" dxfId="287" priority="25" operator="containsText" text="男">
      <formula>NOT(ISERROR(SEARCH("男",D29)))</formula>
    </cfRule>
  </conditionalFormatting>
  <conditionalFormatting sqref="E29">
    <cfRule type="containsText" dxfId="286" priority="22" operator="containsText" text="女">
      <formula>NOT(ISERROR(SEARCH("女",E29)))</formula>
    </cfRule>
    <cfRule type="containsText" dxfId="285" priority="23" operator="containsText" text="男">
      <formula>NOT(ISERROR(SEARCH("男",E29)))</formula>
    </cfRule>
  </conditionalFormatting>
  <conditionalFormatting sqref="G29">
    <cfRule type="containsText" dxfId="284" priority="20" operator="containsText" text="女">
      <formula>NOT(ISERROR(SEARCH("女",G29)))</formula>
    </cfRule>
    <cfRule type="containsText" dxfId="283" priority="21" operator="containsText" text="男">
      <formula>NOT(ISERROR(SEARCH("男",G29)))</formula>
    </cfRule>
  </conditionalFormatting>
  <conditionalFormatting sqref="H29">
    <cfRule type="containsText" dxfId="282" priority="18" operator="containsText" text="女">
      <formula>NOT(ISERROR(SEARCH("女",H29)))</formula>
    </cfRule>
    <cfRule type="containsText" dxfId="281" priority="19" operator="containsText" text="男">
      <formula>NOT(ISERROR(SEARCH("男",H29)))</formula>
    </cfRule>
  </conditionalFormatting>
  <conditionalFormatting sqref="A34">
    <cfRule type="containsText" dxfId="280" priority="16" operator="containsText" text="女">
      <formula>NOT(ISERROR(SEARCH("女",A34)))</formula>
    </cfRule>
    <cfRule type="containsText" dxfId="279" priority="17" operator="containsText" text="男">
      <formula>NOT(ISERROR(SEARCH("男",A34)))</formula>
    </cfRule>
  </conditionalFormatting>
  <conditionalFormatting sqref="B34">
    <cfRule type="containsText" dxfId="278" priority="14" operator="containsText" text="女">
      <formula>NOT(ISERROR(SEARCH("女",B34)))</formula>
    </cfRule>
    <cfRule type="containsText" dxfId="277" priority="15" operator="containsText" text="男">
      <formula>NOT(ISERROR(SEARCH("男",B34)))</formula>
    </cfRule>
  </conditionalFormatting>
  <conditionalFormatting sqref="D34">
    <cfRule type="containsText" dxfId="276" priority="12" operator="containsText" text="女">
      <formula>NOT(ISERROR(SEARCH("女",D34)))</formula>
    </cfRule>
    <cfRule type="containsText" dxfId="275" priority="13" operator="containsText" text="男">
      <formula>NOT(ISERROR(SEARCH("男",D34)))</formula>
    </cfRule>
  </conditionalFormatting>
  <conditionalFormatting sqref="E34">
    <cfRule type="containsText" dxfId="274" priority="10" operator="containsText" text="女">
      <formula>NOT(ISERROR(SEARCH("女",E34)))</formula>
    </cfRule>
    <cfRule type="containsText" dxfId="273" priority="11" operator="containsText" text="男">
      <formula>NOT(ISERROR(SEARCH("男",E34)))</formula>
    </cfRule>
  </conditionalFormatting>
  <conditionalFormatting sqref="G34">
    <cfRule type="containsText" dxfId="272" priority="8" operator="containsText" text="女">
      <formula>NOT(ISERROR(SEARCH("女",G34)))</formula>
    </cfRule>
    <cfRule type="containsText" dxfId="271" priority="9" operator="containsText" text="男">
      <formula>NOT(ISERROR(SEARCH("男",G34)))</formula>
    </cfRule>
  </conditionalFormatting>
  <conditionalFormatting sqref="H34">
    <cfRule type="containsText" dxfId="270" priority="6" operator="containsText" text="女">
      <formula>NOT(ISERROR(SEARCH("女",H34)))</formula>
    </cfRule>
    <cfRule type="containsText" dxfId="269" priority="7" operator="containsText" text="男">
      <formula>NOT(ISERROR(SEARCH("男",H34)))</formula>
    </cfRule>
  </conditionalFormatting>
  <conditionalFormatting sqref="A3:C3 G3:H3">
    <cfRule type="duplicateValues" dxfId="268" priority="319"/>
  </conditionalFormatting>
  <conditionalFormatting sqref="A8:C8 G8:H8">
    <cfRule type="duplicateValues" dxfId="267" priority="5"/>
  </conditionalFormatting>
  <conditionalFormatting sqref="A13:C13 G13:H13">
    <cfRule type="duplicateValues" dxfId="266" priority="4"/>
  </conditionalFormatting>
  <conditionalFormatting sqref="A20:H20">
    <cfRule type="duplicateValues" dxfId="265" priority="3"/>
  </conditionalFormatting>
  <conditionalFormatting sqref="A25:H25">
    <cfRule type="duplicateValues" dxfId="264" priority="2"/>
  </conditionalFormatting>
  <conditionalFormatting sqref="A30:H30">
    <cfRule type="duplicateValues" dxfId="263" priority="1"/>
  </conditionalFormatting>
  <pageMargins left="0.39370078740157483" right="0.39370078740157483" top="0.39370078740157483" bottom="0.39370078740157483" header="0.19685039370078741" footer="0.19685039370078741"/>
  <pageSetup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tabColor theme="9" tint="-0.249977111117893"/>
  </sheetPr>
  <dimension ref="A1:K36"/>
  <sheetViews>
    <sheetView view="pageBreakPreview" zoomScale="118" zoomScaleNormal="100" zoomScaleSheetLayoutView="118" workbookViewId="0">
      <selection activeCell="I7" sqref="I7"/>
    </sheetView>
  </sheetViews>
  <sheetFormatPr defaultColWidth="9" defaultRowHeight="21.5" x14ac:dyDescent="0.4"/>
  <cols>
    <col min="1" max="2" width="12.6328125" style="12" customWidth="1"/>
    <col min="3" max="3" width="1.6328125" style="12" customWidth="1"/>
    <col min="4" max="5" width="12.6328125" style="12" customWidth="1"/>
    <col min="6" max="6" width="1.6328125" style="12" customWidth="1"/>
    <col min="7" max="8" width="12.6328125" style="12" customWidth="1"/>
    <col min="9" max="9" width="2.08984375" style="12" customWidth="1"/>
    <col min="10" max="10" width="4.26953125" style="12" customWidth="1"/>
    <col min="11" max="11" width="12.26953125" style="12" customWidth="1"/>
    <col min="12" max="12" width="9" style="12"/>
    <col min="13" max="13" width="13.6328125" style="12" customWidth="1"/>
    <col min="14" max="16384" width="9" style="12"/>
  </cols>
  <sheetData>
    <row r="1" spans="1:11" x14ac:dyDescent="0.4">
      <c r="A1" s="12" t="str">
        <f>個資!F1&amp;"學年"</f>
        <v>109-1學年</v>
      </c>
      <c r="B1" s="108" t="str">
        <f>個資!C6&amp;"班  "&amp;個資!F4 &amp;個資!A4</f>
        <v>101班  迪士尼導師</v>
      </c>
      <c r="C1" s="13"/>
      <c r="D1" s="13"/>
      <c r="E1" s="13"/>
      <c r="F1" s="13"/>
      <c r="G1" s="13"/>
      <c r="H1" s="118">
        <f ca="1">TODAY()</f>
        <v>44006</v>
      </c>
    </row>
    <row r="2" spans="1:11" ht="22" thickBot="1" x14ac:dyDescent="0.45">
      <c r="B2" s="13"/>
      <c r="C2" s="13"/>
      <c r="D2" s="13"/>
      <c r="E2" s="13"/>
      <c r="F2" s="13"/>
      <c r="G2" s="13"/>
      <c r="I2" s="218"/>
    </row>
    <row r="3" spans="1:11" ht="21" customHeight="1" x14ac:dyDescent="0.4">
      <c r="A3" s="18"/>
      <c r="B3" s="18"/>
      <c r="C3" s="220"/>
      <c r="D3" s="18"/>
      <c r="E3" s="18"/>
      <c r="F3" s="220"/>
      <c r="G3" s="18"/>
      <c r="H3" s="18"/>
      <c r="I3" s="218"/>
      <c r="J3" s="134" t="s">
        <v>0</v>
      </c>
      <c r="K3" s="134" t="s">
        <v>139</v>
      </c>
    </row>
    <row r="4" spans="1:11" x14ac:dyDescent="0.4">
      <c r="A4" s="14" t="str">
        <f>IFERROR(INDEX(座位輸入!$F:$F,MATCH(A3,座位輸入!$E:$E,0)),"")</f>
        <v/>
      </c>
      <c r="B4" s="14" t="str">
        <f>IFERROR(INDEX(座位輸入!$F:$F,MATCH(B3,座位輸入!$E:$E,0)),"")</f>
        <v/>
      </c>
      <c r="D4" s="14" t="str">
        <f>IFERROR(INDEX(座位輸入!$F:$F,MATCH(D3,座位輸入!$E:$E,0)),"")</f>
        <v/>
      </c>
      <c r="E4" s="14" t="str">
        <f>IFERROR(INDEX(座位輸入!$F:$F,MATCH(E3,座位輸入!$E:$E,0)),"")</f>
        <v/>
      </c>
      <c r="G4" s="14" t="str">
        <f>IFERROR(INDEX(座位輸入!$F:$F,MATCH(G3,座位輸入!$E:$E,0)),"")</f>
        <v/>
      </c>
      <c r="H4" s="14" t="str">
        <f>IFERROR(INDEX(座位輸入!$F:$F,MATCH(H3,座位輸入!$E:$E,0)),"")</f>
        <v/>
      </c>
      <c r="I4" s="218"/>
      <c r="J4" s="134">
        <v>1</v>
      </c>
      <c r="K4" s="134" t="str">
        <f>IFERROR(INDEX(個資!$E:$E,MATCH(J4,個資!$A:$A,0)),"")</f>
        <v>唐老鴨(男)</v>
      </c>
    </row>
    <row r="5" spans="1:11" x14ac:dyDescent="0.4">
      <c r="A5" s="14" t="str">
        <f>IFERROR(INDEX(座位輸入!$G:$G,MATCH(A3,座位輸入!$E:$E,0)),"")</f>
        <v/>
      </c>
      <c r="B5" s="14" t="str">
        <f>IFERROR(INDEX(座位輸入!$G:$G,MATCH(B3,座位輸入!$E:$E,0)),"")</f>
        <v/>
      </c>
      <c r="D5" s="14" t="str">
        <f>IFERROR(INDEX(座位輸入!$G:$G,MATCH(D3,座位輸入!$E:$E,0)),"")</f>
        <v/>
      </c>
      <c r="E5" s="14" t="str">
        <f>IFERROR(INDEX(座位輸入!$G:$G,MATCH(E3,座位輸入!$E:$E,0)),"")</f>
        <v/>
      </c>
      <c r="G5" s="14" t="str">
        <f>IFERROR(INDEX(座位輸入!$G:$G,MATCH(G3,座位輸入!$E:$E,0)),"")</f>
        <v/>
      </c>
      <c r="H5" s="14" t="str">
        <f>IFERROR(INDEX(座位輸入!$G:$G,MATCH(H3,座位輸入!$E:$E,0)),"")</f>
        <v/>
      </c>
      <c r="I5" s="218"/>
      <c r="J5" s="134">
        <v>2</v>
      </c>
      <c r="K5" s="134" t="str">
        <f>IFERROR(INDEX(個資!$E:$E,MATCH(J5,個資!$A:$A,0)),"")</f>
        <v>跳跳虎(男)</v>
      </c>
    </row>
    <row r="6" spans="1:11" x14ac:dyDescent="0.4">
      <c r="A6" s="14" t="str">
        <f>IFERROR(INDEX(座位輸入!$H:$H,MATCH(A3,座位輸入!$E:$E,0)),"")</f>
        <v/>
      </c>
      <c r="B6" s="14" t="str">
        <f>IFERROR(INDEX(座位輸入!$H:$H,MATCH(B3,座位輸入!$E:$E,0)),"")</f>
        <v/>
      </c>
      <c r="D6" s="14" t="str">
        <f>IFERROR(INDEX(座位輸入!$H:$H,MATCH(D3,座位輸入!$E:$E,0)),"")</f>
        <v/>
      </c>
      <c r="E6" s="14" t="str">
        <f>IFERROR(INDEX(座位輸入!$H:$H,MATCH(E3,座位輸入!$E:$E,0)),"")</f>
        <v/>
      </c>
      <c r="G6" s="14" t="str">
        <f>IFERROR(INDEX(座位輸入!$H:$H,MATCH(G3,座位輸入!$E:$E,0)),"")</f>
        <v/>
      </c>
      <c r="H6" s="14" t="str">
        <f>IFERROR(INDEX(座位輸入!$H:$H,MATCH(H3,座位輸入!$E:$E,0)),"")</f>
        <v/>
      </c>
      <c r="I6" s="218"/>
      <c r="J6" s="134">
        <v>3</v>
      </c>
      <c r="K6" s="134" t="str">
        <f>IFERROR(INDEX(個資!$E:$E,MATCH(J6,個資!$A:$A,0)),"")</f>
        <v>小熊維尼(男)</v>
      </c>
    </row>
    <row r="7" spans="1:11" ht="22" thickBot="1" x14ac:dyDescent="0.45">
      <c r="A7" s="49" t="str">
        <f>IFERROR(INDEX(座位輸入!$I:$I,MATCH(A3,座位輸入!$E:$E,0)),"")</f>
        <v/>
      </c>
      <c r="B7" s="49" t="str">
        <f>IFERROR(INDEX(座位輸入!$I:$I,MATCH(B3,座位輸入!$E:$E,0)),"")</f>
        <v/>
      </c>
      <c r="D7" s="49" t="str">
        <f>IFERROR(INDEX(座位輸入!$I:$I,MATCH(D3,座位輸入!$E:$E,0)),"")</f>
        <v/>
      </c>
      <c r="E7" s="49" t="str">
        <f>IFERROR(INDEX(座位輸入!$I:$I,MATCH(E3,座位輸入!$E:$E,0)),"")</f>
        <v/>
      </c>
      <c r="G7" s="49" t="str">
        <f>IFERROR(INDEX(座位輸入!$I:$I,MATCH(G3,座位輸入!$E:$E,0)),"")</f>
        <v/>
      </c>
      <c r="H7" s="49" t="str">
        <f>IFERROR(INDEX(座位輸入!$I:$I,MATCH(H3,座位輸入!$E:$E,0)),"")</f>
        <v/>
      </c>
      <c r="J7" s="134">
        <v>4</v>
      </c>
      <c r="K7" s="134" t="str">
        <f>IFERROR(INDEX(個資!$E:$E,MATCH(J7,個資!$A:$A,0)),"")</f>
        <v>米老鼠 (男)</v>
      </c>
    </row>
    <row r="8" spans="1:11" ht="21" customHeight="1" x14ac:dyDescent="0.4">
      <c r="A8" s="18"/>
      <c r="B8" s="18"/>
      <c r="C8" s="220"/>
      <c r="D8" s="18"/>
      <c r="E8" s="18"/>
      <c r="F8" s="220"/>
      <c r="G8" s="18"/>
      <c r="H8" s="18"/>
      <c r="I8" s="218"/>
      <c r="J8" s="134">
        <v>5</v>
      </c>
      <c r="K8" s="134" t="str">
        <f>IFERROR(INDEX(個資!$E:$E,MATCH(J8,個資!$A:$A,0)),"")</f>
        <v>小豬(男)</v>
      </c>
    </row>
    <row r="9" spans="1:11" x14ac:dyDescent="0.4">
      <c r="A9" s="14" t="str">
        <f>IFERROR(INDEX(座位輸入!$F:$F,MATCH(A8,座位輸入!$E:$E,0)),"")</f>
        <v/>
      </c>
      <c r="B9" s="14" t="str">
        <f>IFERROR(INDEX(座位輸入!$F:$F,MATCH(B8,座位輸入!$E:$E,0)),"")</f>
        <v/>
      </c>
      <c r="D9" s="14" t="str">
        <f>IFERROR(INDEX(座位輸入!$F:$F,MATCH(D8,座位輸入!$E:$E,0)),"")</f>
        <v/>
      </c>
      <c r="E9" s="14" t="str">
        <f>IFERROR(INDEX(座位輸入!$F:$F,MATCH(E8,座位輸入!$E:$E,0)),"")</f>
        <v/>
      </c>
      <c r="G9" s="14" t="str">
        <f>IFERROR(INDEX(座位輸入!$F:$F,MATCH(G8,座位輸入!$E:$E,0)),"")</f>
        <v/>
      </c>
      <c r="H9" s="14" t="str">
        <f>IFERROR(INDEX(座位輸入!$F:$F,MATCH(H8,座位輸入!$E:$E,0)),"")</f>
        <v/>
      </c>
      <c r="I9" s="218"/>
      <c r="J9" s="134">
        <v>6</v>
      </c>
      <c r="K9" s="134" t="str">
        <f>IFERROR(INDEX(個資!$E:$E,MATCH(J9,個資!$A:$A,0)),"")</f>
        <v>白雪公主(男)</v>
      </c>
    </row>
    <row r="10" spans="1:11" x14ac:dyDescent="0.4">
      <c r="A10" s="14" t="str">
        <f>IFERROR(INDEX(座位輸入!$G:$G,MATCH(A8,座位輸入!$E:$E,0)),"")</f>
        <v/>
      </c>
      <c r="B10" s="14" t="str">
        <f>IFERROR(INDEX(座位輸入!$G:$G,MATCH(B8,座位輸入!$E:$E,0)),"")</f>
        <v/>
      </c>
      <c r="D10" s="14" t="str">
        <f>IFERROR(INDEX(座位輸入!$G:$G,MATCH(D8,座位輸入!$E:$E,0)),"")</f>
        <v/>
      </c>
      <c r="E10" s="14" t="str">
        <f>IFERROR(INDEX(座位輸入!$G:$G,MATCH(E8,座位輸入!$E:$E,0)),"")</f>
        <v/>
      </c>
      <c r="G10" s="14" t="str">
        <f>IFERROR(INDEX(座位輸入!$G:$G,MATCH(G8,座位輸入!$E:$E,0)),"")</f>
        <v/>
      </c>
      <c r="H10" s="14" t="str">
        <f>IFERROR(INDEX(座位輸入!$G:$G,MATCH(H8,座位輸入!$E:$E,0)),"")</f>
        <v/>
      </c>
      <c r="I10" s="218"/>
      <c r="J10" s="134">
        <v>7</v>
      </c>
      <c r="K10" s="134" t="str">
        <f>IFERROR(INDEX(個資!$E:$E,MATCH(J10,個資!$A:$A,0)),"")</f>
        <v>灰姑娘(男)</v>
      </c>
    </row>
    <row r="11" spans="1:11" x14ac:dyDescent="0.4">
      <c r="A11" s="14" t="str">
        <f>IFERROR(INDEX(座位輸入!$H:$H,MATCH(A8,座位輸入!$E:$E,0)),"")</f>
        <v/>
      </c>
      <c r="B11" s="14" t="str">
        <f>IFERROR(INDEX(座位輸入!$H:$H,MATCH(B8,座位輸入!$E:$E,0)),"")</f>
        <v/>
      </c>
      <c r="D11" s="14" t="str">
        <f>IFERROR(INDEX(座位輸入!$H:$H,MATCH(D8,座位輸入!$E:$E,0)),"")</f>
        <v/>
      </c>
      <c r="E11" s="14" t="str">
        <f>IFERROR(INDEX(座位輸入!$H:$H,MATCH(E8,座位輸入!$E:$E,0)),"")</f>
        <v/>
      </c>
      <c r="G11" s="14" t="str">
        <f>IFERROR(INDEX(座位輸入!$H:$H,MATCH(G8,座位輸入!$E:$E,0)),"")</f>
        <v/>
      </c>
      <c r="H11" s="14" t="str">
        <f>IFERROR(INDEX(座位輸入!$H:$H,MATCH(H8,座位輸入!$E:$E,0)),"")</f>
        <v/>
      </c>
      <c r="I11" s="218"/>
      <c r="J11" s="134">
        <v>8</v>
      </c>
      <c r="K11" s="134" t="str">
        <f>IFERROR(INDEX(個資!$E:$E,MATCH(J11,個資!$A:$A,0)),"")</f>
        <v>皮諾丘(男)</v>
      </c>
    </row>
    <row r="12" spans="1:11" ht="22" thickBot="1" x14ac:dyDescent="0.45">
      <c r="A12" s="49" t="str">
        <f>IFERROR(INDEX(座位輸入!$I:$I,MATCH(A8,座位輸入!$E:$E,0)),"")</f>
        <v/>
      </c>
      <c r="B12" s="49" t="str">
        <f>IFERROR(INDEX(座位輸入!$I:$I,MATCH(B8,座位輸入!$E:$E,0)),"")</f>
        <v/>
      </c>
      <c r="D12" s="49" t="str">
        <f>IFERROR(INDEX(座位輸入!$I:$I,MATCH(D8,座位輸入!$E:$E,0)),"")</f>
        <v/>
      </c>
      <c r="E12" s="49" t="str">
        <f>IFERROR(INDEX(座位輸入!$I:$I,MATCH(E8,座位輸入!$E:$E,0)),"")</f>
        <v/>
      </c>
      <c r="G12" s="49" t="str">
        <f>IFERROR(INDEX(座位輸入!$I:$I,MATCH(G8,座位輸入!$E:$E,0)),"")</f>
        <v/>
      </c>
      <c r="H12" s="49" t="str">
        <f>IFERROR(INDEX(座位輸入!$I:$I,MATCH(H8,座位輸入!$E:$E,0)),"")</f>
        <v/>
      </c>
      <c r="I12" s="218"/>
      <c r="J12" s="134">
        <v>9</v>
      </c>
      <c r="K12" s="134" t="str">
        <f>IFERROR(INDEX(個資!$E:$E,MATCH(J12,個資!$A:$A,0)),"")</f>
        <v>小鹿斑比(男)</v>
      </c>
    </row>
    <row r="13" spans="1:11" ht="21" customHeight="1" x14ac:dyDescent="0.4">
      <c r="A13" s="18"/>
      <c r="B13" s="18"/>
      <c r="C13" s="220"/>
      <c r="D13" s="18"/>
      <c r="E13" s="18"/>
      <c r="F13" s="220"/>
      <c r="G13" s="18"/>
      <c r="H13" s="18"/>
      <c r="J13" s="134">
        <v>10</v>
      </c>
      <c r="K13" s="134" t="str">
        <f>IFERROR(INDEX(個資!$E:$E,MATCH(J13,個資!$A:$A,0)),"")</f>
        <v>邦妮兔(男)</v>
      </c>
    </row>
    <row r="14" spans="1:11" x14ac:dyDescent="0.4">
      <c r="A14" s="14" t="str">
        <f>IFERROR(INDEX(座位輸入!$F:$F,MATCH(A13,座位輸入!$E:$E,0)),"")</f>
        <v/>
      </c>
      <c r="B14" s="14" t="str">
        <f>IFERROR(INDEX(座位輸入!$F:$F,MATCH(B13,座位輸入!$E:$E,0)),"")</f>
        <v/>
      </c>
      <c r="D14" s="14" t="str">
        <f>IFERROR(INDEX(座位輸入!$F:$F,MATCH(D13,座位輸入!$E:$E,0)),"")</f>
        <v/>
      </c>
      <c r="E14" s="14" t="str">
        <f>IFERROR(INDEX(座位輸入!$F:$F,MATCH(E13,座位輸入!$E:$E,0)),"")</f>
        <v/>
      </c>
      <c r="G14" s="14" t="str">
        <f>IFERROR(INDEX(座位輸入!$F:$F,MATCH(G13,座位輸入!$E:$E,0)),"")</f>
        <v/>
      </c>
      <c r="H14" s="14" t="str">
        <f>IFERROR(INDEX(座位輸入!$F:$F,MATCH(H13,座位輸入!$E:$E,0)),"")</f>
        <v/>
      </c>
      <c r="I14" s="218"/>
      <c r="J14" s="134">
        <v>11</v>
      </c>
      <c r="K14" s="134" t="str">
        <f>IFERROR(INDEX(個資!$E:$E,MATCH(J14,個資!$A:$A,0)),"")</f>
        <v>史瑞克(男)</v>
      </c>
    </row>
    <row r="15" spans="1:11" x14ac:dyDescent="0.4">
      <c r="A15" s="14" t="str">
        <f>IFERROR(INDEX(座位輸入!$G:$G,MATCH(A13,座位輸入!$E:$E,0)),"")</f>
        <v/>
      </c>
      <c r="B15" s="14" t="str">
        <f>IFERROR(INDEX(座位輸入!$G:$G,MATCH(B13,座位輸入!$E:$E,0)),"")</f>
        <v/>
      </c>
      <c r="D15" s="14" t="str">
        <f>IFERROR(INDEX(座位輸入!$G:$G,MATCH(D13,座位輸入!$E:$E,0)),"")</f>
        <v/>
      </c>
      <c r="E15" s="14" t="str">
        <f>IFERROR(INDEX(座位輸入!$G:$G,MATCH(E13,座位輸入!$E:$E,0)),"")</f>
        <v/>
      </c>
      <c r="G15" s="14" t="str">
        <f>IFERROR(INDEX(座位輸入!$G:$G,MATCH(G13,座位輸入!$E:$E,0)),"")</f>
        <v/>
      </c>
      <c r="H15" s="14" t="str">
        <f>IFERROR(INDEX(座位輸入!$G:$G,MATCH(H13,座位輸入!$E:$E,0)),"")</f>
        <v/>
      </c>
      <c r="I15" s="218"/>
      <c r="J15" s="134">
        <v>12</v>
      </c>
      <c r="K15" s="134" t="str">
        <f>IFERROR(INDEX(個資!$E:$E,MATCH(J15,個資!$A:$A,0)),"")</f>
        <v>巴斯光年(男)</v>
      </c>
    </row>
    <row r="16" spans="1:11" x14ac:dyDescent="0.4">
      <c r="A16" s="14" t="str">
        <f>IFERROR(INDEX(座位輸入!$H:$H,MATCH(A13,座位輸入!$E:$E,0)),"")</f>
        <v/>
      </c>
      <c r="B16" s="14" t="str">
        <f>IFERROR(INDEX(座位輸入!$H:$H,MATCH(B13,座位輸入!$E:$E,0)),"")</f>
        <v/>
      </c>
      <c r="D16" s="14" t="str">
        <f>IFERROR(INDEX(座位輸入!$H:$H,MATCH(D13,座位輸入!$E:$E,0)),"")</f>
        <v/>
      </c>
      <c r="E16" s="14" t="str">
        <f>IFERROR(INDEX(座位輸入!$H:$H,MATCH(E13,座位輸入!$E:$E,0)),"")</f>
        <v/>
      </c>
      <c r="G16" s="14" t="str">
        <f>IFERROR(INDEX(座位輸入!$H:$H,MATCH(G13,座位輸入!$E:$E,0)),"")</f>
        <v/>
      </c>
      <c r="H16" s="14" t="str">
        <f>IFERROR(INDEX(座位輸入!$H:$H,MATCH(H13,座位輸入!$E:$E,0)),"")</f>
        <v/>
      </c>
      <c r="I16" s="218"/>
      <c r="J16" s="134">
        <v>13</v>
      </c>
      <c r="K16" s="134" t="str">
        <f>IFERROR(INDEX(個資!$E:$E,MATCH(J16,個資!$A:$A,0)),"")</f>
        <v>史迪奇(男)</v>
      </c>
    </row>
    <row r="17" spans="1:11" x14ac:dyDescent="0.4">
      <c r="A17" s="49" t="str">
        <f>IFERROR(INDEX(座位輸入!$I:$I,MATCH(A13,座位輸入!$E:$E,0)),"")</f>
        <v/>
      </c>
      <c r="B17" s="49" t="str">
        <f>IFERROR(INDEX(座位輸入!$I:$I,MATCH(B13,座位輸入!$E:$E,0)),"")</f>
        <v/>
      </c>
      <c r="D17" s="49" t="str">
        <f>IFERROR(INDEX(座位輸入!$I:$I,MATCH(D13,座位輸入!$E:$E,0)),"")</f>
        <v/>
      </c>
      <c r="E17" s="49" t="str">
        <f>IFERROR(INDEX(座位輸入!$I:$I,MATCH(E13,座位輸入!$E:$E,0)),"")</f>
        <v/>
      </c>
      <c r="G17" s="49" t="str">
        <f>IFERROR(INDEX(座位輸入!$I:$I,MATCH(G13,座位輸入!$E:$E,0)),"")</f>
        <v/>
      </c>
      <c r="H17" s="49" t="str">
        <f>IFERROR(INDEX(座位輸入!$I:$I,MATCH(H13,座位輸入!$E:$E,0)),"")</f>
        <v/>
      </c>
      <c r="I17" s="218"/>
      <c r="J17" s="134">
        <v>14</v>
      </c>
      <c r="K17" s="134" t="str">
        <f>IFERROR(INDEX(個資!$E:$E,MATCH(J17,個資!$A:$A,0)),"")</f>
        <v>大眼仔(男)</v>
      </c>
    </row>
    <row r="18" spans="1:11" x14ac:dyDescent="0.4">
      <c r="A18" s="12" t="s">
        <v>59</v>
      </c>
      <c r="D18" s="12" t="s">
        <v>60</v>
      </c>
      <c r="G18" s="12" t="s">
        <v>61</v>
      </c>
      <c r="I18" s="218"/>
      <c r="J18" s="134">
        <v>15</v>
      </c>
      <c r="K18" s="134" t="str">
        <f>IFERROR(INDEX(個資!$E:$E,MATCH(J18,個資!$A:$A,0)),"")</f>
        <v>毛怪(女)</v>
      </c>
    </row>
    <row r="19" spans="1:11" ht="22" thickBot="1" x14ac:dyDescent="0.45">
      <c r="J19" s="134">
        <v>16</v>
      </c>
      <c r="K19" s="134" t="str">
        <f>IFERROR(INDEX(個資!$E:$E,MATCH(J19,個資!$A:$A,0)),"")</f>
        <v>尼莫(女)</v>
      </c>
    </row>
    <row r="20" spans="1:11" ht="21" customHeight="1" x14ac:dyDescent="0.4">
      <c r="A20" s="18"/>
      <c r="B20" s="18"/>
      <c r="C20" s="220"/>
      <c r="D20" s="18"/>
      <c r="E20" s="18"/>
      <c r="F20" s="220"/>
      <c r="G20" s="18"/>
      <c r="H20" s="18"/>
      <c r="I20" s="218"/>
      <c r="J20" s="134">
        <v>17</v>
      </c>
      <c r="K20" s="134" t="str">
        <f>IFERROR(INDEX(個資!$E:$E,MATCH(J20,個資!$A:$A,0)),"")</f>
        <v>愛麗兒(女)</v>
      </c>
    </row>
    <row r="21" spans="1:11" x14ac:dyDescent="0.4">
      <c r="A21" s="14" t="str">
        <f>IFERROR(INDEX(座位輸入!$F:$F,MATCH(A20,座位輸入!$E:$E,0)),"")</f>
        <v/>
      </c>
      <c r="B21" s="14" t="str">
        <f>IFERROR(INDEX(座位輸入!$F:$F,MATCH(B20,座位輸入!$E:$E,0)),"")</f>
        <v/>
      </c>
      <c r="D21" s="14" t="str">
        <f>IFERROR(INDEX(座位輸入!$F:$F,MATCH(D20,座位輸入!$E:$E,0)),"")</f>
        <v/>
      </c>
      <c r="E21" s="14" t="str">
        <f>IFERROR(INDEX(座位輸入!$F:$F,MATCH(E20,座位輸入!$E:$E,0)),"")</f>
        <v/>
      </c>
      <c r="G21" s="14" t="str">
        <f>IFERROR(INDEX(座位輸入!$F:$F,MATCH(G20,座位輸入!$E:$E,0)),"")</f>
        <v/>
      </c>
      <c r="H21" s="14" t="str">
        <f>IFERROR(INDEX(座位輸入!$F:$F,MATCH(H20,座位輸入!$E:$E,0)),"")</f>
        <v/>
      </c>
      <c r="I21" s="218"/>
      <c r="J21" s="134">
        <v>18</v>
      </c>
      <c r="K21" s="134" t="str">
        <f>IFERROR(INDEX(個資!$E:$E,MATCH(J21,個資!$A:$A,0)),"")</f>
        <v>小比目魚(女)</v>
      </c>
    </row>
    <row r="22" spans="1:11" x14ac:dyDescent="0.4">
      <c r="A22" s="14" t="str">
        <f>IFERROR(INDEX(座位輸入!$G:$G,MATCH(A20,座位輸入!$E:$E,0)),"")</f>
        <v/>
      </c>
      <c r="B22" s="14" t="str">
        <f>IFERROR(INDEX(座位輸入!$G:$G,MATCH(B20,座位輸入!$E:$E,0)),"")</f>
        <v/>
      </c>
      <c r="D22" s="14" t="str">
        <f>IFERROR(INDEX(座位輸入!$G:$G,MATCH(D20,座位輸入!$E:$E,0)),"")</f>
        <v/>
      </c>
      <c r="E22" s="14" t="str">
        <f>IFERROR(INDEX(座位輸入!$G:$G,MATCH(E20,座位輸入!$E:$E,0)),"")</f>
        <v/>
      </c>
      <c r="G22" s="14" t="str">
        <f>IFERROR(INDEX(座位輸入!$G:$G,MATCH(G20,座位輸入!$E:$E,0)),"")</f>
        <v/>
      </c>
      <c r="H22" s="14" t="str">
        <f>IFERROR(INDEX(座位輸入!$G:$G,MATCH(H20,座位輸入!$E:$E,0)),"")</f>
        <v/>
      </c>
      <c r="I22" s="218"/>
      <c r="J22" s="134">
        <v>19</v>
      </c>
      <c r="K22" s="134" t="str">
        <f>IFERROR(INDEX(個資!$E:$E,MATCH(J22,個資!$A:$A,0)),"")</f>
        <v>高飛(女)</v>
      </c>
    </row>
    <row r="23" spans="1:11" x14ac:dyDescent="0.4">
      <c r="A23" s="14" t="str">
        <f>IFERROR(INDEX(座位輸入!$H:$H,MATCH(A20,座位輸入!$E:$E,0)),"")</f>
        <v/>
      </c>
      <c r="B23" s="14" t="str">
        <f>IFERROR(INDEX(座位輸入!$H:$H,MATCH(B20,座位輸入!$E:$E,0)),"")</f>
        <v/>
      </c>
      <c r="D23" s="14" t="str">
        <f>IFERROR(INDEX(座位輸入!$H:$H,MATCH(D20,座位輸入!$E:$E,0)),"")</f>
        <v/>
      </c>
      <c r="E23" s="14" t="str">
        <f>IFERROR(INDEX(座位輸入!$H:$H,MATCH(E20,座位輸入!$E:$E,0)),"")</f>
        <v/>
      </c>
      <c r="G23" s="14" t="str">
        <f>IFERROR(INDEX(座位輸入!$H:$H,MATCH(G20,座位輸入!$E:$E,0)),"")</f>
        <v/>
      </c>
      <c r="H23" s="14" t="str">
        <f>IFERROR(INDEX(座位輸入!$H:$H,MATCH(H20,座位輸入!$E:$E,0)),"")</f>
        <v/>
      </c>
      <c r="I23" s="218"/>
      <c r="J23" s="134">
        <v>20</v>
      </c>
      <c r="K23" s="134" t="str">
        <f>IFERROR(INDEX(個資!$E:$E,MATCH(J23,個資!$A:$A,0)),"")</f>
        <v>布魯托(女)</v>
      </c>
    </row>
    <row r="24" spans="1:11" ht="22" thickBot="1" x14ac:dyDescent="0.45">
      <c r="A24" s="49" t="str">
        <f>IFERROR(INDEX(座位輸入!$I:$I,MATCH(A20,座位輸入!$E:$E,0)),"")</f>
        <v/>
      </c>
      <c r="B24" s="49" t="str">
        <f>IFERROR(INDEX(座位輸入!$I:$I,MATCH(B20,座位輸入!$E:$E,0)),"")</f>
        <v/>
      </c>
      <c r="D24" s="49" t="str">
        <f>IFERROR(INDEX(座位輸入!$I:$I,MATCH(D20,座位輸入!$E:$E,0)),"")</f>
        <v/>
      </c>
      <c r="E24" s="49" t="str">
        <f>IFERROR(INDEX(座位輸入!$I:$I,MATCH(E20,座位輸入!$E:$E,0)),"")</f>
        <v/>
      </c>
      <c r="G24" s="49" t="str">
        <f>IFERROR(INDEX(座位輸入!$I:$I,MATCH(G20,座位輸入!$E:$E,0)),"")</f>
        <v/>
      </c>
      <c r="H24" s="49" t="str">
        <f>IFERROR(INDEX(座位輸入!$I:$I,MATCH(H20,座位輸入!$E:$E,0)),"")</f>
        <v/>
      </c>
      <c r="I24" s="218"/>
      <c r="J24" s="134">
        <v>21</v>
      </c>
      <c r="K24" s="134" t="str">
        <f>IFERROR(INDEX(個資!$E:$E,MATCH(J24,個資!$A:$A,0)),"")</f>
        <v>彭彭(女)</v>
      </c>
    </row>
    <row r="25" spans="1:11" ht="21" customHeight="1" x14ac:dyDescent="0.4">
      <c r="A25" s="18"/>
      <c r="B25" s="18"/>
      <c r="C25" s="220"/>
      <c r="D25" s="18"/>
      <c r="E25" s="18"/>
      <c r="F25" s="220"/>
      <c r="G25" s="18"/>
      <c r="H25" s="18"/>
      <c r="J25" s="134">
        <v>22</v>
      </c>
      <c r="K25" s="134" t="str">
        <f>IFERROR(INDEX(個資!$E:$E,MATCH(J25,個資!$A:$A,0)),"")</f>
        <v>丁滿(女)</v>
      </c>
    </row>
    <row r="26" spans="1:11" x14ac:dyDescent="0.4">
      <c r="A26" s="14" t="str">
        <f>IFERROR(INDEX(座位輸入!$F:$F,MATCH(A25,座位輸入!$E:$E,0)),"")</f>
        <v/>
      </c>
      <c r="B26" s="14" t="str">
        <f>IFERROR(INDEX(座位輸入!$F:$F,MATCH(B25,座位輸入!$E:$E,0)),"")</f>
        <v/>
      </c>
      <c r="D26" s="14" t="str">
        <f>IFERROR(INDEX(座位輸入!$F:$F,MATCH(D25,座位輸入!$E:$E,0)),"")</f>
        <v/>
      </c>
      <c r="E26" s="14" t="str">
        <f>IFERROR(INDEX(座位輸入!$F:$F,MATCH(E25,座位輸入!$E:$E,0)),"")</f>
        <v/>
      </c>
      <c r="G26" s="14" t="str">
        <f>IFERROR(INDEX(座位輸入!$F:$F,MATCH(G25,座位輸入!$E:$E,0)),"")</f>
        <v/>
      </c>
      <c r="H26" s="14" t="str">
        <f>IFERROR(INDEX(座位輸入!$F:$F,MATCH(H25,座位輸入!$E:$E,0)),"")</f>
        <v/>
      </c>
      <c r="I26" s="218"/>
      <c r="J26" s="134">
        <v>23</v>
      </c>
      <c r="K26" s="134" t="str">
        <f>IFERROR(INDEX(個資!$E:$E,MATCH(J26,個資!$A:$A,0)),"")</f>
        <v>辛巴(女)</v>
      </c>
    </row>
    <row r="27" spans="1:11" x14ac:dyDescent="0.4">
      <c r="A27" s="14" t="str">
        <f>IFERROR(INDEX(座位輸入!$G:$G,MATCH(A25,座位輸入!$E:$E,0)),"")</f>
        <v/>
      </c>
      <c r="B27" s="14" t="str">
        <f>IFERROR(INDEX(座位輸入!$G:$G,MATCH(B25,座位輸入!$E:$E,0)),"")</f>
        <v/>
      </c>
      <c r="D27" s="14" t="str">
        <f>IFERROR(INDEX(座位輸入!$G:$G,MATCH(D25,座位輸入!$E:$E,0)),"")</f>
        <v/>
      </c>
      <c r="E27" s="14" t="str">
        <f>IFERROR(INDEX(座位輸入!$G:$G,MATCH(E25,座位輸入!$E:$E,0)),"")</f>
        <v/>
      </c>
      <c r="G27" s="14" t="str">
        <f>IFERROR(INDEX(座位輸入!$G:$G,MATCH(G25,座位輸入!$E:$E,0)),"")</f>
        <v/>
      </c>
      <c r="H27" s="14" t="str">
        <f>IFERROR(INDEX(座位輸入!$G:$G,MATCH(H25,座位輸入!$E:$E,0)),"")</f>
        <v/>
      </c>
      <c r="I27" s="218"/>
      <c r="J27" s="134">
        <v>24</v>
      </c>
      <c r="K27" s="134" t="str">
        <f>IFERROR(INDEX(個資!$E:$E,MATCH(J27,個資!$A:$A,0)),"")</f>
        <v>艾莉絲(女)</v>
      </c>
    </row>
    <row r="28" spans="1:11" x14ac:dyDescent="0.4">
      <c r="A28" s="14" t="str">
        <f>IFERROR(INDEX(座位輸入!$H:$H,MATCH(A25,座位輸入!$E:$E,0)),"")</f>
        <v/>
      </c>
      <c r="B28" s="14" t="str">
        <f>IFERROR(INDEX(座位輸入!$H:$H,MATCH(B25,座位輸入!$E:$E,0)),"")</f>
        <v/>
      </c>
      <c r="D28" s="14" t="str">
        <f>IFERROR(INDEX(座位輸入!$H:$H,MATCH(D25,座位輸入!$E:$E,0)),"")</f>
        <v/>
      </c>
      <c r="E28" s="14" t="str">
        <f>IFERROR(INDEX(座位輸入!$H:$H,MATCH(E25,座位輸入!$E:$E,0)),"")</f>
        <v/>
      </c>
      <c r="G28" s="14" t="str">
        <f>IFERROR(INDEX(座位輸入!$H:$H,MATCH(G25,座位輸入!$E:$E,0)),"")</f>
        <v/>
      </c>
      <c r="H28" s="14" t="str">
        <f>IFERROR(INDEX(座位輸入!$H:$H,MATCH(H25,座位輸入!$E:$E,0)),"")</f>
        <v/>
      </c>
      <c r="I28" s="218"/>
      <c r="J28" s="134">
        <v>25</v>
      </c>
      <c r="K28" s="134" t="str">
        <f>IFERROR(INDEX(個資!$E:$E,MATCH(J28,個資!$A:$A,0)),"")</f>
        <v>泰山(女)</v>
      </c>
    </row>
    <row r="29" spans="1:11" ht="22" thickBot="1" x14ac:dyDescent="0.45">
      <c r="A29" s="49" t="str">
        <f>IFERROR(INDEX(座位輸入!$I:$I,MATCH(A25,座位輸入!$E:$E,0)),"")</f>
        <v/>
      </c>
      <c r="B29" s="49" t="str">
        <f>IFERROR(INDEX(座位輸入!$I:$I,MATCH(B25,座位輸入!$E:$E,0)),"")</f>
        <v/>
      </c>
      <c r="D29" s="49" t="str">
        <f>IFERROR(INDEX(座位輸入!$I:$I,MATCH(D25,座位輸入!$E:$E,0)),"")</f>
        <v/>
      </c>
      <c r="E29" s="49" t="str">
        <f>IFERROR(INDEX(座位輸入!$I:$I,MATCH(E25,座位輸入!$E:$E,0)),"")</f>
        <v/>
      </c>
      <c r="G29" s="49" t="str">
        <f>IFERROR(INDEX(座位輸入!$I:$I,MATCH(G25,座位輸入!$E:$E,0)),"")</f>
        <v/>
      </c>
      <c r="H29" s="49" t="str">
        <f>IFERROR(INDEX(座位輸入!$I:$I,MATCH(H25,座位輸入!$E:$E,0)),"")</f>
        <v/>
      </c>
      <c r="I29" s="218"/>
      <c r="J29" s="134">
        <v>26</v>
      </c>
      <c r="K29" s="134" t="str">
        <f>IFERROR(INDEX(個資!$E:$E,MATCH(J29,個資!$A:$A,0)),"")</f>
        <v>小飛象(女)</v>
      </c>
    </row>
    <row r="30" spans="1:11" ht="21" customHeight="1" x14ac:dyDescent="0.4">
      <c r="A30" s="18"/>
      <c r="B30" s="18"/>
      <c r="C30" s="220"/>
      <c r="D30" s="18"/>
      <c r="E30" s="18"/>
      <c r="F30" s="220"/>
      <c r="G30" s="18"/>
      <c r="H30" s="18"/>
      <c r="I30" s="218"/>
      <c r="J30" s="134">
        <v>27</v>
      </c>
      <c r="K30" s="134" t="str">
        <f>IFERROR(INDEX(個資!$E:$E,MATCH(J30,個資!$A:$A,0)),"")</f>
        <v>小飛俠(女)</v>
      </c>
    </row>
    <row r="31" spans="1:11" x14ac:dyDescent="0.4">
      <c r="A31" s="14" t="str">
        <f>IFERROR(INDEX(座位輸入!$F:$F,MATCH(A30,座位輸入!$E:$E,0)),"")</f>
        <v/>
      </c>
      <c r="B31" s="14" t="str">
        <f>IFERROR(INDEX(座位輸入!$F:$F,MATCH(B30,座位輸入!$E:$E,0)),"")</f>
        <v/>
      </c>
      <c r="D31" s="14" t="str">
        <f>IFERROR(INDEX(座位輸入!$F:$F,MATCH(D30,座位輸入!$E:$E,0)),"")</f>
        <v/>
      </c>
      <c r="E31" s="14" t="str">
        <f>IFERROR(INDEX(座位輸入!$F:$F,MATCH(E30,座位輸入!$E:$E,0)),"")</f>
        <v/>
      </c>
      <c r="G31" s="14" t="str">
        <f>IFERROR(INDEX(座位輸入!$F:$F,MATCH(G30,座位輸入!$E:$E,0)),"")</f>
        <v/>
      </c>
      <c r="H31" s="14" t="str">
        <f>IFERROR(INDEX(座位輸入!$F:$F,MATCH(H30,座位輸入!$E:$E,0)),"")</f>
        <v/>
      </c>
      <c r="J31" s="134">
        <v>28</v>
      </c>
      <c r="K31" s="134" t="str">
        <f>IFERROR(INDEX(個資!$E:$E,MATCH(J31,個資!$A:$A,0)),"")</f>
        <v>茉莉(女)</v>
      </c>
    </row>
    <row r="32" spans="1:11" x14ac:dyDescent="0.4">
      <c r="A32" s="14" t="str">
        <f>IFERROR(INDEX(座位輸入!$G:$G,MATCH(A30,座位輸入!$E:$E,0)),"")</f>
        <v/>
      </c>
      <c r="B32" s="14" t="str">
        <f>IFERROR(INDEX(座位輸入!$G:$G,MATCH(B30,座位輸入!$E:$E,0)),"")</f>
        <v/>
      </c>
      <c r="D32" s="14" t="str">
        <f>IFERROR(INDEX(座位輸入!$G:$G,MATCH(D30,座位輸入!$E:$E,0)),"")</f>
        <v/>
      </c>
      <c r="E32" s="14" t="str">
        <f>IFERROR(INDEX(座位輸入!$G:$G,MATCH(E30,座位輸入!$E:$E,0)),"")</f>
        <v/>
      </c>
      <c r="G32" s="14" t="str">
        <f>IFERROR(INDEX(座位輸入!$G:$G,MATCH(G30,座位輸入!$E:$E,0)),"")</f>
        <v/>
      </c>
      <c r="H32" s="14" t="str">
        <f>IFERROR(INDEX(座位輸入!$G:$G,MATCH(H30,座位輸入!$E:$E,0)),"")</f>
        <v/>
      </c>
      <c r="I32" s="218"/>
      <c r="J32" s="134">
        <v>29</v>
      </c>
      <c r="K32" s="134" t="str">
        <f>IFERROR(INDEX(個資!$E:$E,MATCH(J32,個資!$A:$A,0)),"")</f>
        <v>阿布(女)</v>
      </c>
    </row>
    <row r="33" spans="1:11" x14ac:dyDescent="0.4">
      <c r="A33" s="14" t="str">
        <f>IFERROR(INDEX(座位輸入!$H:$H,MATCH(A30,座位輸入!$E:$E,0)),"")</f>
        <v/>
      </c>
      <c r="B33" s="14" t="str">
        <f>IFERROR(INDEX(座位輸入!$H:$H,MATCH(B30,座位輸入!$E:$E,0)),"")</f>
        <v/>
      </c>
      <c r="D33" s="14" t="str">
        <f>IFERROR(INDEX(座位輸入!$H:$H,MATCH(D30,座位輸入!$E:$E,0)),"")</f>
        <v/>
      </c>
      <c r="E33" s="14" t="str">
        <f>IFERROR(INDEX(座位輸入!$H:$H,MATCH(E30,座位輸入!$E:$E,0)),"")</f>
        <v/>
      </c>
      <c r="G33" s="14" t="str">
        <f>IFERROR(INDEX(座位輸入!$H:$H,MATCH(G30,座位輸入!$E:$E,0)),"")</f>
        <v/>
      </c>
      <c r="H33" s="14" t="str">
        <f>IFERROR(INDEX(座位輸入!$H:$H,MATCH(H30,座位輸入!$E:$E,0)),"")</f>
        <v/>
      </c>
      <c r="I33" s="218"/>
      <c r="J33" s="134">
        <v>30</v>
      </c>
      <c r="K33" s="134" t="str">
        <f>IFERROR(INDEX(個資!$E:$E,MATCH(J33,個資!$A:$A,0)),"")</f>
        <v>阿拉丁(女)</v>
      </c>
    </row>
    <row r="34" spans="1:11" x14ac:dyDescent="0.4">
      <c r="A34" s="49" t="str">
        <f>IFERROR(INDEX(座位輸入!$I:$I,MATCH(A30,座位輸入!$E:$E,0)),"")</f>
        <v/>
      </c>
      <c r="B34" s="49" t="str">
        <f>IFERROR(INDEX(座位輸入!$I:$I,MATCH(B30,座位輸入!$E:$E,0)),"")</f>
        <v/>
      </c>
      <c r="D34" s="49" t="str">
        <f>IFERROR(INDEX(座位輸入!$I:$I,MATCH(D30,座位輸入!$E:$E,0)),"")</f>
        <v/>
      </c>
      <c r="E34" s="49" t="str">
        <f>IFERROR(INDEX(座位輸入!$I:$I,MATCH(E30,座位輸入!$E:$E,0)),"")</f>
        <v/>
      </c>
      <c r="G34" s="49" t="str">
        <f>IFERROR(INDEX(座位輸入!$I:$I,MATCH(G30,座位輸入!$E:$E,0)),"")</f>
        <v/>
      </c>
      <c r="H34" s="49" t="str">
        <f>IFERROR(INDEX(座位輸入!$I:$I,MATCH(H30,座位輸入!$E:$E,0)),"")</f>
        <v/>
      </c>
      <c r="I34" s="218"/>
    </row>
    <row r="35" spans="1:11" ht="22" thickBot="1" x14ac:dyDescent="0.45">
      <c r="A35" s="12" t="s">
        <v>56</v>
      </c>
      <c r="D35" s="12" t="s">
        <v>57</v>
      </c>
      <c r="G35" s="12" t="s">
        <v>58</v>
      </c>
      <c r="I35" s="218"/>
    </row>
    <row r="36" spans="1:11" ht="22" thickBot="1" x14ac:dyDescent="0.45">
      <c r="D36" s="15" t="s">
        <v>41</v>
      </c>
      <c r="E36" s="17" t="s">
        <v>42</v>
      </c>
      <c r="I36" s="218"/>
    </row>
  </sheetData>
  <sheetProtection algorithmName="SHA-512" hashValue="Tg05oE3hHTnEaRyqK1TMTHrnPfYucT5qV7+ZL3eCAhdpKpPUyk3+lLFE5uzMRMNerZ4i3JMs5Nsmo/rdU8u7Mg==" saltValue="mpGc5bkExQkUHZvh3Own/w==" spinCount="100000" sheet="1" objects="1" scenarios="1"/>
  <phoneticPr fontId="1" type="noConversion"/>
  <conditionalFormatting sqref="C5 F5 L5:XFD5 L10:XFD10 L15:XFD15 L22:XFD22 L27:XFD27 L32:XFD32">
    <cfRule type="containsText" dxfId="262" priority="300" operator="containsText" text="女">
      <formula>NOT(ISERROR(SEARCH("女",C5)))</formula>
    </cfRule>
    <cfRule type="containsText" dxfId="261" priority="301" operator="containsText" text="男">
      <formula>NOT(ISERROR(SEARCH("男",C5)))</formula>
    </cfRule>
  </conditionalFormatting>
  <conditionalFormatting sqref="B23">
    <cfRule type="containsText" dxfId="260" priority="142" operator="containsText" text="女">
      <formula>NOT(ISERROR(SEARCH("女",B23)))</formula>
    </cfRule>
    <cfRule type="containsText" dxfId="259" priority="143" operator="containsText" text="男">
      <formula>NOT(ISERROR(SEARCH("男",B23)))</formula>
    </cfRule>
  </conditionalFormatting>
  <conditionalFormatting sqref="A22">
    <cfRule type="containsText" dxfId="258" priority="148" operator="containsText" text="女">
      <formula>NOT(ISERROR(SEARCH("女",A22)))</formula>
    </cfRule>
    <cfRule type="containsText" dxfId="257" priority="149" operator="containsText" text="男">
      <formula>NOT(ISERROR(SEARCH("男",A22)))</formula>
    </cfRule>
  </conditionalFormatting>
  <conditionalFormatting sqref="A23">
    <cfRule type="containsText" dxfId="256" priority="146" operator="containsText" text="女">
      <formula>NOT(ISERROR(SEARCH("女",A23)))</formula>
    </cfRule>
    <cfRule type="containsText" dxfId="255" priority="147" operator="containsText" text="男">
      <formula>NOT(ISERROR(SEARCH("男",A23)))</formula>
    </cfRule>
  </conditionalFormatting>
  <conditionalFormatting sqref="H16">
    <cfRule type="containsText" dxfId="254" priority="152" operator="containsText" text="女">
      <formula>NOT(ISERROR(SEARCH("女",H16)))</formula>
    </cfRule>
    <cfRule type="containsText" dxfId="253" priority="153" operator="containsText" text="男">
      <formula>NOT(ISERROR(SEARCH("男",H16)))</formula>
    </cfRule>
  </conditionalFormatting>
  <conditionalFormatting sqref="C22 F22">
    <cfRule type="containsText" dxfId="252" priority="150" operator="containsText" text="女">
      <formula>NOT(ISERROR(SEARCH("女",C22)))</formula>
    </cfRule>
    <cfRule type="containsText" dxfId="251" priority="151" operator="containsText" text="男">
      <formula>NOT(ISERROR(SEARCH("男",C22)))</formula>
    </cfRule>
  </conditionalFormatting>
  <conditionalFormatting sqref="G16">
    <cfRule type="containsText" dxfId="250" priority="156" operator="containsText" text="女">
      <formula>NOT(ISERROR(SEARCH("女",G16)))</formula>
    </cfRule>
    <cfRule type="containsText" dxfId="249" priority="157" operator="containsText" text="男">
      <formula>NOT(ISERROR(SEARCH("男",G16)))</formula>
    </cfRule>
  </conditionalFormatting>
  <conditionalFormatting sqref="H15">
    <cfRule type="containsText" dxfId="248" priority="154" operator="containsText" text="女">
      <formula>NOT(ISERROR(SEARCH("女",H15)))</formula>
    </cfRule>
    <cfRule type="containsText" dxfId="247" priority="155" operator="containsText" text="男">
      <formula>NOT(ISERROR(SEARCH("男",H15)))</formula>
    </cfRule>
  </conditionalFormatting>
  <conditionalFormatting sqref="B15">
    <cfRule type="containsText" dxfId="246" priority="170" operator="containsText" text="女">
      <formula>NOT(ISERROR(SEARCH("女",B15)))</formula>
    </cfRule>
    <cfRule type="containsText" dxfId="245" priority="171" operator="containsText" text="男">
      <formula>NOT(ISERROR(SEARCH("男",B15)))</formula>
    </cfRule>
  </conditionalFormatting>
  <conditionalFormatting sqref="B16">
    <cfRule type="containsText" dxfId="244" priority="168" operator="containsText" text="女">
      <formula>NOT(ISERROR(SEARCH("女",B16)))</formula>
    </cfRule>
    <cfRule type="containsText" dxfId="243" priority="169" operator="containsText" text="男">
      <formula>NOT(ISERROR(SEARCH("男",B16)))</formula>
    </cfRule>
  </conditionalFormatting>
  <conditionalFormatting sqref="D15">
    <cfRule type="containsText" dxfId="242" priority="166" operator="containsText" text="女">
      <formula>NOT(ISERROR(SEARCH("女",D15)))</formula>
    </cfRule>
    <cfRule type="containsText" dxfId="241" priority="167" operator="containsText" text="男">
      <formula>NOT(ISERROR(SEARCH("男",D15)))</formula>
    </cfRule>
  </conditionalFormatting>
  <conditionalFormatting sqref="D16">
    <cfRule type="containsText" dxfId="240" priority="164" operator="containsText" text="女">
      <formula>NOT(ISERROR(SEARCH("女",D16)))</formula>
    </cfRule>
    <cfRule type="containsText" dxfId="239" priority="165" operator="containsText" text="男">
      <formula>NOT(ISERROR(SEARCH("男",D16)))</formula>
    </cfRule>
  </conditionalFormatting>
  <conditionalFormatting sqref="E15">
    <cfRule type="containsText" dxfId="238" priority="162" operator="containsText" text="女">
      <formula>NOT(ISERROR(SEARCH("女",E15)))</formula>
    </cfRule>
    <cfRule type="containsText" dxfId="237" priority="163" operator="containsText" text="男">
      <formula>NOT(ISERROR(SEARCH("男",E15)))</formula>
    </cfRule>
  </conditionalFormatting>
  <conditionalFormatting sqref="E16">
    <cfRule type="containsText" dxfId="236" priority="160" operator="containsText" text="女">
      <formula>NOT(ISERROR(SEARCH("女",E16)))</formula>
    </cfRule>
    <cfRule type="containsText" dxfId="235" priority="161" operator="containsText" text="男">
      <formula>NOT(ISERROR(SEARCH("男",E16)))</formula>
    </cfRule>
  </conditionalFormatting>
  <conditionalFormatting sqref="G10">
    <cfRule type="containsText" dxfId="234" priority="184" operator="containsText" text="女">
      <formula>NOT(ISERROR(SEARCH("女",G10)))</formula>
    </cfRule>
    <cfRule type="containsText" dxfId="233" priority="185" operator="containsText" text="男">
      <formula>NOT(ISERROR(SEARCH("男",G10)))</formula>
    </cfRule>
  </conditionalFormatting>
  <conditionalFormatting sqref="G11">
    <cfRule type="containsText" dxfId="232" priority="182" operator="containsText" text="女">
      <formula>NOT(ISERROR(SEARCH("女",G11)))</formula>
    </cfRule>
    <cfRule type="containsText" dxfId="231" priority="183" operator="containsText" text="男">
      <formula>NOT(ISERROR(SEARCH("男",G11)))</formula>
    </cfRule>
  </conditionalFormatting>
  <conditionalFormatting sqref="H10">
    <cfRule type="containsText" dxfId="230" priority="180" operator="containsText" text="女">
      <formula>NOT(ISERROR(SEARCH("女",H10)))</formula>
    </cfRule>
    <cfRule type="containsText" dxfId="229" priority="181" operator="containsText" text="男">
      <formula>NOT(ISERROR(SEARCH("男",H10)))</formula>
    </cfRule>
  </conditionalFormatting>
  <conditionalFormatting sqref="H11">
    <cfRule type="containsText" dxfId="228" priority="178" operator="containsText" text="女">
      <formula>NOT(ISERROR(SEARCH("女",H11)))</formula>
    </cfRule>
    <cfRule type="containsText" dxfId="227" priority="179" operator="containsText" text="男">
      <formula>NOT(ISERROR(SEARCH("男",H11)))</formula>
    </cfRule>
  </conditionalFormatting>
  <conditionalFormatting sqref="C15 F15">
    <cfRule type="containsText" dxfId="226" priority="176" operator="containsText" text="女">
      <formula>NOT(ISERROR(SEARCH("女",C15)))</formula>
    </cfRule>
    <cfRule type="containsText" dxfId="225" priority="177" operator="containsText" text="男">
      <formula>NOT(ISERROR(SEARCH("男",C15)))</formula>
    </cfRule>
  </conditionalFormatting>
  <conditionalFormatting sqref="A15">
    <cfRule type="containsText" dxfId="224" priority="174" operator="containsText" text="女">
      <formula>NOT(ISERROR(SEARCH("女",A15)))</formula>
    </cfRule>
    <cfRule type="containsText" dxfId="223" priority="175" operator="containsText" text="男">
      <formula>NOT(ISERROR(SEARCH("男",A15)))</formula>
    </cfRule>
  </conditionalFormatting>
  <conditionalFormatting sqref="A11">
    <cfRule type="containsText" dxfId="222" priority="198" operator="containsText" text="女">
      <formula>NOT(ISERROR(SEARCH("女",A11)))</formula>
    </cfRule>
    <cfRule type="containsText" dxfId="221" priority="199" operator="containsText" text="男">
      <formula>NOT(ISERROR(SEARCH("男",A11)))</formula>
    </cfRule>
  </conditionalFormatting>
  <conditionalFormatting sqref="B10">
    <cfRule type="containsText" dxfId="220" priority="196" operator="containsText" text="女">
      <formula>NOT(ISERROR(SEARCH("女",B10)))</formula>
    </cfRule>
    <cfRule type="containsText" dxfId="219" priority="197" operator="containsText" text="男">
      <formula>NOT(ISERROR(SEARCH("男",B10)))</formula>
    </cfRule>
  </conditionalFormatting>
  <conditionalFormatting sqref="B11">
    <cfRule type="containsText" dxfId="218" priority="194" operator="containsText" text="女">
      <formula>NOT(ISERROR(SEARCH("女",B11)))</formula>
    </cfRule>
    <cfRule type="containsText" dxfId="217" priority="195" operator="containsText" text="男">
      <formula>NOT(ISERROR(SEARCH("男",B11)))</formula>
    </cfRule>
  </conditionalFormatting>
  <conditionalFormatting sqref="D10">
    <cfRule type="containsText" dxfId="216" priority="192" operator="containsText" text="女">
      <formula>NOT(ISERROR(SEARCH("女",D10)))</formula>
    </cfRule>
    <cfRule type="containsText" dxfId="215" priority="193" operator="containsText" text="男">
      <formula>NOT(ISERROR(SEARCH("男",D10)))</formula>
    </cfRule>
  </conditionalFormatting>
  <conditionalFormatting sqref="D11">
    <cfRule type="containsText" dxfId="214" priority="190" operator="containsText" text="女">
      <formula>NOT(ISERROR(SEARCH("女",D11)))</formula>
    </cfRule>
    <cfRule type="containsText" dxfId="213" priority="191" operator="containsText" text="男">
      <formula>NOT(ISERROR(SEARCH("男",D11)))</formula>
    </cfRule>
  </conditionalFormatting>
  <conditionalFormatting sqref="E10">
    <cfRule type="containsText" dxfId="212" priority="188" operator="containsText" text="女">
      <formula>NOT(ISERROR(SEARCH("女",E10)))</formula>
    </cfRule>
    <cfRule type="containsText" dxfId="211" priority="189" operator="containsText" text="男">
      <formula>NOT(ISERROR(SEARCH("男",E10)))</formula>
    </cfRule>
  </conditionalFormatting>
  <conditionalFormatting sqref="E6">
    <cfRule type="containsText" dxfId="210" priority="212" operator="containsText" text="女">
      <formula>NOT(ISERROR(SEARCH("女",E6)))</formula>
    </cfRule>
    <cfRule type="containsText" dxfId="209" priority="213" operator="containsText" text="男">
      <formula>NOT(ISERROR(SEARCH("男",E6)))</formula>
    </cfRule>
  </conditionalFormatting>
  <conditionalFormatting sqref="G5">
    <cfRule type="containsText" dxfId="208" priority="210" operator="containsText" text="女">
      <formula>NOT(ISERROR(SEARCH("女",G5)))</formula>
    </cfRule>
    <cfRule type="containsText" dxfId="207" priority="211" operator="containsText" text="男">
      <formula>NOT(ISERROR(SEARCH("男",G5)))</formula>
    </cfRule>
  </conditionalFormatting>
  <conditionalFormatting sqref="G6">
    <cfRule type="containsText" dxfId="206" priority="208" operator="containsText" text="女">
      <formula>NOT(ISERROR(SEARCH("女",G6)))</formula>
    </cfRule>
    <cfRule type="containsText" dxfId="205" priority="209" operator="containsText" text="男">
      <formula>NOT(ISERROR(SEARCH("男",G6)))</formula>
    </cfRule>
  </conditionalFormatting>
  <conditionalFormatting sqref="H5">
    <cfRule type="containsText" dxfId="204" priority="206" operator="containsText" text="女">
      <formula>NOT(ISERROR(SEARCH("女",H5)))</formula>
    </cfRule>
    <cfRule type="containsText" dxfId="203" priority="207" operator="containsText" text="男">
      <formula>NOT(ISERROR(SEARCH("男",H5)))</formula>
    </cfRule>
  </conditionalFormatting>
  <conditionalFormatting sqref="H6">
    <cfRule type="containsText" dxfId="202" priority="204" operator="containsText" text="女">
      <formula>NOT(ISERROR(SEARCH("女",H6)))</formula>
    </cfRule>
    <cfRule type="containsText" dxfId="201" priority="205" operator="containsText" text="男">
      <formula>NOT(ISERROR(SEARCH("男",H6)))</formula>
    </cfRule>
  </conditionalFormatting>
  <conditionalFormatting sqref="C10 F10">
    <cfRule type="containsText" dxfId="200" priority="202" operator="containsText" text="女">
      <formula>NOT(ISERROR(SEARCH("女",C10)))</formula>
    </cfRule>
    <cfRule type="containsText" dxfId="199" priority="203" operator="containsText" text="男">
      <formula>NOT(ISERROR(SEARCH("男",C10)))</formula>
    </cfRule>
  </conditionalFormatting>
  <conditionalFormatting sqref="A5">
    <cfRule type="containsText" dxfId="198" priority="226" operator="containsText" text="女">
      <formula>NOT(ISERROR(SEARCH("女",A5)))</formula>
    </cfRule>
    <cfRule type="containsText" dxfId="197" priority="227" operator="containsText" text="男">
      <formula>NOT(ISERROR(SEARCH("男",A5)))</formula>
    </cfRule>
  </conditionalFormatting>
  <conditionalFormatting sqref="A6">
    <cfRule type="containsText" dxfId="196" priority="224" operator="containsText" text="女">
      <formula>NOT(ISERROR(SEARCH("女",A6)))</formula>
    </cfRule>
    <cfRule type="containsText" dxfId="195" priority="225" operator="containsText" text="男">
      <formula>NOT(ISERROR(SEARCH("男",A6)))</formula>
    </cfRule>
  </conditionalFormatting>
  <conditionalFormatting sqref="B5">
    <cfRule type="containsText" dxfId="194" priority="222" operator="containsText" text="女">
      <formula>NOT(ISERROR(SEARCH("女",B5)))</formula>
    </cfRule>
    <cfRule type="containsText" dxfId="193" priority="223" operator="containsText" text="男">
      <formula>NOT(ISERROR(SEARCH("男",B5)))</formula>
    </cfRule>
  </conditionalFormatting>
  <conditionalFormatting sqref="B6">
    <cfRule type="containsText" dxfId="192" priority="220" operator="containsText" text="女">
      <formula>NOT(ISERROR(SEARCH("女",B6)))</formula>
    </cfRule>
    <cfRule type="containsText" dxfId="191" priority="221" operator="containsText" text="男">
      <formula>NOT(ISERROR(SEARCH("男",B6)))</formula>
    </cfRule>
  </conditionalFormatting>
  <conditionalFormatting sqref="D5">
    <cfRule type="containsText" dxfId="190" priority="218" operator="containsText" text="女">
      <formula>NOT(ISERROR(SEARCH("女",D5)))</formula>
    </cfRule>
    <cfRule type="containsText" dxfId="189" priority="219" operator="containsText" text="男">
      <formula>NOT(ISERROR(SEARCH("男",D5)))</formula>
    </cfRule>
  </conditionalFormatting>
  <conditionalFormatting sqref="D6">
    <cfRule type="containsText" dxfId="188" priority="216" operator="containsText" text="女">
      <formula>NOT(ISERROR(SEARCH("女",D6)))</formula>
    </cfRule>
    <cfRule type="containsText" dxfId="187" priority="217" operator="containsText" text="男">
      <formula>NOT(ISERROR(SEARCH("男",D6)))</formula>
    </cfRule>
  </conditionalFormatting>
  <conditionalFormatting sqref="E5">
    <cfRule type="containsText" dxfId="186" priority="214" operator="containsText" text="女">
      <formula>NOT(ISERROR(SEARCH("女",E5)))</formula>
    </cfRule>
    <cfRule type="containsText" dxfId="185" priority="215" operator="containsText" text="男">
      <formula>NOT(ISERROR(SEARCH("男",E5)))</formula>
    </cfRule>
  </conditionalFormatting>
  <conditionalFormatting sqref="A10">
    <cfRule type="containsText" dxfId="184" priority="200" operator="containsText" text="女">
      <formula>NOT(ISERROR(SEARCH("女",A10)))</formula>
    </cfRule>
    <cfRule type="containsText" dxfId="183" priority="201" operator="containsText" text="男">
      <formula>NOT(ISERROR(SEARCH("男",A10)))</formula>
    </cfRule>
  </conditionalFormatting>
  <conditionalFormatting sqref="E11">
    <cfRule type="containsText" dxfId="182" priority="186" operator="containsText" text="女">
      <formula>NOT(ISERROR(SEARCH("女",E11)))</formula>
    </cfRule>
    <cfRule type="containsText" dxfId="181" priority="187" operator="containsText" text="男">
      <formula>NOT(ISERROR(SEARCH("男",E11)))</formula>
    </cfRule>
  </conditionalFormatting>
  <conditionalFormatting sqref="A16">
    <cfRule type="containsText" dxfId="180" priority="172" operator="containsText" text="女">
      <formula>NOT(ISERROR(SEARCH("女",A16)))</formula>
    </cfRule>
    <cfRule type="containsText" dxfId="179" priority="173" operator="containsText" text="男">
      <formula>NOT(ISERROR(SEARCH("男",A16)))</formula>
    </cfRule>
  </conditionalFormatting>
  <conditionalFormatting sqref="G15">
    <cfRule type="containsText" dxfId="178" priority="158" operator="containsText" text="女">
      <formula>NOT(ISERROR(SEARCH("女",G15)))</formula>
    </cfRule>
    <cfRule type="containsText" dxfId="177" priority="159" operator="containsText" text="男">
      <formula>NOT(ISERROR(SEARCH("男",G15)))</formula>
    </cfRule>
  </conditionalFormatting>
  <conditionalFormatting sqref="B22">
    <cfRule type="containsText" dxfId="176" priority="144" operator="containsText" text="女">
      <formula>NOT(ISERROR(SEARCH("女",B22)))</formula>
    </cfRule>
    <cfRule type="containsText" dxfId="175" priority="145" operator="containsText" text="男">
      <formula>NOT(ISERROR(SEARCH("男",B22)))</formula>
    </cfRule>
  </conditionalFormatting>
  <conditionalFormatting sqref="D22">
    <cfRule type="containsText" dxfId="174" priority="140" operator="containsText" text="女">
      <formula>NOT(ISERROR(SEARCH("女",D22)))</formula>
    </cfRule>
    <cfRule type="containsText" dxfId="173" priority="141" operator="containsText" text="男">
      <formula>NOT(ISERROR(SEARCH("男",D22)))</formula>
    </cfRule>
  </conditionalFormatting>
  <conditionalFormatting sqref="D23">
    <cfRule type="containsText" dxfId="172" priority="138" operator="containsText" text="女">
      <formula>NOT(ISERROR(SEARCH("女",D23)))</formula>
    </cfRule>
    <cfRule type="containsText" dxfId="171" priority="139" operator="containsText" text="男">
      <formula>NOT(ISERROR(SEARCH("男",D23)))</formula>
    </cfRule>
  </conditionalFormatting>
  <conditionalFormatting sqref="E22">
    <cfRule type="containsText" dxfId="170" priority="136" operator="containsText" text="女">
      <formula>NOT(ISERROR(SEARCH("女",E22)))</formula>
    </cfRule>
    <cfRule type="containsText" dxfId="169" priority="137" operator="containsText" text="男">
      <formula>NOT(ISERROR(SEARCH("男",E22)))</formula>
    </cfRule>
  </conditionalFormatting>
  <conditionalFormatting sqref="E23">
    <cfRule type="containsText" dxfId="168" priority="134" operator="containsText" text="女">
      <formula>NOT(ISERROR(SEARCH("女",E23)))</formula>
    </cfRule>
    <cfRule type="containsText" dxfId="167" priority="135" operator="containsText" text="男">
      <formula>NOT(ISERROR(SEARCH("男",E23)))</formula>
    </cfRule>
  </conditionalFormatting>
  <conditionalFormatting sqref="G22">
    <cfRule type="containsText" dxfId="166" priority="132" operator="containsText" text="女">
      <formula>NOT(ISERROR(SEARCH("女",G22)))</formula>
    </cfRule>
    <cfRule type="containsText" dxfId="165" priority="133" operator="containsText" text="男">
      <formula>NOT(ISERROR(SEARCH("男",G22)))</formula>
    </cfRule>
  </conditionalFormatting>
  <conditionalFormatting sqref="G23">
    <cfRule type="containsText" dxfId="164" priority="130" operator="containsText" text="女">
      <formula>NOT(ISERROR(SEARCH("女",G23)))</formula>
    </cfRule>
    <cfRule type="containsText" dxfId="163" priority="131" operator="containsText" text="男">
      <formula>NOT(ISERROR(SEARCH("男",G23)))</formula>
    </cfRule>
  </conditionalFormatting>
  <conditionalFormatting sqref="H22">
    <cfRule type="containsText" dxfId="162" priority="128" operator="containsText" text="女">
      <formula>NOT(ISERROR(SEARCH("女",H22)))</formula>
    </cfRule>
    <cfRule type="containsText" dxfId="161" priority="129" operator="containsText" text="男">
      <formula>NOT(ISERROR(SEARCH("男",H22)))</formula>
    </cfRule>
  </conditionalFormatting>
  <conditionalFormatting sqref="H23">
    <cfRule type="containsText" dxfId="160" priority="126" operator="containsText" text="女">
      <formula>NOT(ISERROR(SEARCH("女",H23)))</formula>
    </cfRule>
    <cfRule type="containsText" dxfId="159" priority="127" operator="containsText" text="男">
      <formula>NOT(ISERROR(SEARCH("男",H23)))</formula>
    </cfRule>
  </conditionalFormatting>
  <conditionalFormatting sqref="C27 F27">
    <cfRule type="containsText" dxfId="158" priority="124" operator="containsText" text="女">
      <formula>NOT(ISERROR(SEARCH("女",C27)))</formula>
    </cfRule>
    <cfRule type="containsText" dxfId="157" priority="125" operator="containsText" text="男">
      <formula>NOT(ISERROR(SEARCH("男",C27)))</formula>
    </cfRule>
  </conditionalFormatting>
  <conditionalFormatting sqref="A27">
    <cfRule type="containsText" dxfId="156" priority="122" operator="containsText" text="女">
      <formula>NOT(ISERROR(SEARCH("女",A27)))</formula>
    </cfRule>
    <cfRule type="containsText" dxfId="155" priority="123" operator="containsText" text="男">
      <formula>NOT(ISERROR(SEARCH("男",A27)))</formula>
    </cfRule>
  </conditionalFormatting>
  <conditionalFormatting sqref="A28">
    <cfRule type="containsText" dxfId="154" priority="120" operator="containsText" text="女">
      <formula>NOT(ISERROR(SEARCH("女",A28)))</formula>
    </cfRule>
    <cfRule type="containsText" dxfId="153" priority="121" operator="containsText" text="男">
      <formula>NOT(ISERROR(SEARCH("男",A28)))</formula>
    </cfRule>
  </conditionalFormatting>
  <conditionalFormatting sqref="B27">
    <cfRule type="containsText" dxfId="152" priority="118" operator="containsText" text="女">
      <formula>NOT(ISERROR(SEARCH("女",B27)))</formula>
    </cfRule>
    <cfRule type="containsText" dxfId="151" priority="119" operator="containsText" text="男">
      <formula>NOT(ISERROR(SEARCH("男",B27)))</formula>
    </cfRule>
  </conditionalFormatting>
  <conditionalFormatting sqref="B28">
    <cfRule type="containsText" dxfId="150" priority="116" operator="containsText" text="女">
      <formula>NOT(ISERROR(SEARCH("女",B28)))</formula>
    </cfRule>
    <cfRule type="containsText" dxfId="149" priority="117" operator="containsText" text="男">
      <formula>NOT(ISERROR(SEARCH("男",B28)))</formula>
    </cfRule>
  </conditionalFormatting>
  <conditionalFormatting sqref="D27">
    <cfRule type="containsText" dxfId="148" priority="114" operator="containsText" text="女">
      <formula>NOT(ISERROR(SEARCH("女",D27)))</formula>
    </cfRule>
    <cfRule type="containsText" dxfId="147" priority="115" operator="containsText" text="男">
      <formula>NOT(ISERROR(SEARCH("男",D27)))</formula>
    </cfRule>
  </conditionalFormatting>
  <conditionalFormatting sqref="D28">
    <cfRule type="containsText" dxfId="146" priority="112" operator="containsText" text="女">
      <formula>NOT(ISERROR(SEARCH("女",D28)))</formula>
    </cfRule>
    <cfRule type="containsText" dxfId="145" priority="113" operator="containsText" text="男">
      <formula>NOT(ISERROR(SEARCH("男",D28)))</formula>
    </cfRule>
  </conditionalFormatting>
  <conditionalFormatting sqref="E27">
    <cfRule type="containsText" dxfId="144" priority="110" operator="containsText" text="女">
      <formula>NOT(ISERROR(SEARCH("女",E27)))</formula>
    </cfRule>
    <cfRule type="containsText" dxfId="143" priority="111" operator="containsText" text="男">
      <formula>NOT(ISERROR(SEARCH("男",E27)))</formula>
    </cfRule>
  </conditionalFormatting>
  <conditionalFormatting sqref="E28">
    <cfRule type="containsText" dxfId="142" priority="108" operator="containsText" text="女">
      <formula>NOT(ISERROR(SEARCH("女",E28)))</formula>
    </cfRule>
    <cfRule type="containsText" dxfId="141" priority="109" operator="containsText" text="男">
      <formula>NOT(ISERROR(SEARCH("男",E28)))</formula>
    </cfRule>
  </conditionalFormatting>
  <conditionalFormatting sqref="G27">
    <cfRule type="containsText" dxfId="140" priority="106" operator="containsText" text="女">
      <formula>NOT(ISERROR(SEARCH("女",G27)))</formula>
    </cfRule>
    <cfRule type="containsText" dxfId="139" priority="107" operator="containsText" text="男">
      <formula>NOT(ISERROR(SEARCH("男",G27)))</formula>
    </cfRule>
  </conditionalFormatting>
  <conditionalFormatting sqref="G28">
    <cfRule type="containsText" dxfId="138" priority="104" operator="containsText" text="女">
      <formula>NOT(ISERROR(SEARCH("女",G28)))</formula>
    </cfRule>
    <cfRule type="containsText" dxfId="137" priority="105" operator="containsText" text="男">
      <formula>NOT(ISERROR(SEARCH("男",G28)))</formula>
    </cfRule>
  </conditionalFormatting>
  <conditionalFormatting sqref="H27">
    <cfRule type="containsText" dxfId="136" priority="102" operator="containsText" text="女">
      <formula>NOT(ISERROR(SEARCH("女",H27)))</formula>
    </cfRule>
    <cfRule type="containsText" dxfId="135" priority="103" operator="containsText" text="男">
      <formula>NOT(ISERROR(SEARCH("男",H27)))</formula>
    </cfRule>
  </conditionalFormatting>
  <conditionalFormatting sqref="H28">
    <cfRule type="containsText" dxfId="134" priority="100" operator="containsText" text="女">
      <formula>NOT(ISERROR(SEARCH("女",H28)))</formula>
    </cfRule>
    <cfRule type="containsText" dxfId="133" priority="101" operator="containsText" text="男">
      <formula>NOT(ISERROR(SEARCH("男",H28)))</formula>
    </cfRule>
  </conditionalFormatting>
  <conditionalFormatting sqref="C32 F32">
    <cfRule type="containsText" dxfId="132" priority="98" operator="containsText" text="女">
      <formula>NOT(ISERROR(SEARCH("女",C32)))</formula>
    </cfRule>
    <cfRule type="containsText" dxfId="131" priority="99" operator="containsText" text="男">
      <formula>NOT(ISERROR(SEARCH("男",C32)))</formula>
    </cfRule>
  </conditionalFormatting>
  <conditionalFormatting sqref="A32">
    <cfRule type="containsText" dxfId="130" priority="96" operator="containsText" text="女">
      <formula>NOT(ISERROR(SEARCH("女",A32)))</formula>
    </cfRule>
    <cfRule type="containsText" dxfId="129" priority="97" operator="containsText" text="男">
      <formula>NOT(ISERROR(SEARCH("男",A32)))</formula>
    </cfRule>
  </conditionalFormatting>
  <conditionalFormatting sqref="A33">
    <cfRule type="containsText" dxfId="128" priority="94" operator="containsText" text="女">
      <formula>NOT(ISERROR(SEARCH("女",A33)))</formula>
    </cfRule>
    <cfRule type="containsText" dxfId="127" priority="95" operator="containsText" text="男">
      <formula>NOT(ISERROR(SEARCH("男",A33)))</formula>
    </cfRule>
  </conditionalFormatting>
  <conditionalFormatting sqref="B32">
    <cfRule type="containsText" dxfId="126" priority="92" operator="containsText" text="女">
      <formula>NOT(ISERROR(SEARCH("女",B32)))</formula>
    </cfRule>
    <cfRule type="containsText" dxfId="125" priority="93" operator="containsText" text="男">
      <formula>NOT(ISERROR(SEARCH("男",B32)))</formula>
    </cfRule>
  </conditionalFormatting>
  <conditionalFormatting sqref="B33">
    <cfRule type="containsText" dxfId="124" priority="90" operator="containsText" text="女">
      <formula>NOT(ISERROR(SEARCH("女",B33)))</formula>
    </cfRule>
    <cfRule type="containsText" dxfId="123" priority="91" operator="containsText" text="男">
      <formula>NOT(ISERROR(SEARCH("男",B33)))</formula>
    </cfRule>
  </conditionalFormatting>
  <conditionalFormatting sqref="D32">
    <cfRule type="containsText" dxfId="122" priority="88" operator="containsText" text="女">
      <formula>NOT(ISERROR(SEARCH("女",D32)))</formula>
    </cfRule>
    <cfRule type="containsText" dxfId="121" priority="89" operator="containsText" text="男">
      <formula>NOT(ISERROR(SEARCH("男",D32)))</formula>
    </cfRule>
  </conditionalFormatting>
  <conditionalFormatting sqref="D33">
    <cfRule type="containsText" dxfId="120" priority="86" operator="containsText" text="女">
      <formula>NOT(ISERROR(SEARCH("女",D33)))</formula>
    </cfRule>
    <cfRule type="containsText" dxfId="119" priority="87" operator="containsText" text="男">
      <formula>NOT(ISERROR(SEARCH("男",D33)))</formula>
    </cfRule>
  </conditionalFormatting>
  <conditionalFormatting sqref="E32">
    <cfRule type="containsText" dxfId="118" priority="84" operator="containsText" text="女">
      <formula>NOT(ISERROR(SEARCH("女",E32)))</formula>
    </cfRule>
    <cfRule type="containsText" dxfId="117" priority="85" operator="containsText" text="男">
      <formula>NOT(ISERROR(SEARCH("男",E32)))</formula>
    </cfRule>
  </conditionalFormatting>
  <conditionalFormatting sqref="E33">
    <cfRule type="containsText" dxfId="116" priority="82" operator="containsText" text="女">
      <formula>NOT(ISERROR(SEARCH("女",E33)))</formula>
    </cfRule>
    <cfRule type="containsText" dxfId="115" priority="83" operator="containsText" text="男">
      <formula>NOT(ISERROR(SEARCH("男",E33)))</formula>
    </cfRule>
  </conditionalFormatting>
  <conditionalFormatting sqref="G32">
    <cfRule type="containsText" dxfId="114" priority="80" operator="containsText" text="女">
      <formula>NOT(ISERROR(SEARCH("女",G32)))</formula>
    </cfRule>
    <cfRule type="containsText" dxfId="113" priority="81" operator="containsText" text="男">
      <formula>NOT(ISERROR(SEARCH("男",G32)))</formula>
    </cfRule>
  </conditionalFormatting>
  <conditionalFormatting sqref="G33">
    <cfRule type="containsText" dxfId="112" priority="78" operator="containsText" text="女">
      <formula>NOT(ISERROR(SEARCH("女",G33)))</formula>
    </cfRule>
    <cfRule type="containsText" dxfId="111" priority="79" operator="containsText" text="男">
      <formula>NOT(ISERROR(SEARCH("男",G33)))</formula>
    </cfRule>
  </conditionalFormatting>
  <conditionalFormatting sqref="H32">
    <cfRule type="containsText" dxfId="110" priority="76" operator="containsText" text="女">
      <formula>NOT(ISERROR(SEARCH("女",H32)))</formula>
    </cfRule>
    <cfRule type="containsText" dxfId="109" priority="77" operator="containsText" text="男">
      <formula>NOT(ISERROR(SEARCH("男",H32)))</formula>
    </cfRule>
  </conditionalFormatting>
  <conditionalFormatting sqref="H33">
    <cfRule type="containsText" dxfId="108" priority="74" operator="containsText" text="女">
      <formula>NOT(ISERROR(SEARCH("女",H33)))</formula>
    </cfRule>
    <cfRule type="containsText" dxfId="107" priority="75" operator="containsText" text="男">
      <formula>NOT(ISERROR(SEARCH("男",H33)))</formula>
    </cfRule>
  </conditionalFormatting>
  <conditionalFormatting sqref="A3:H3 A8:H8 A13:H13 A20:H20 A25:H25 A30:H30">
    <cfRule type="duplicateValues" dxfId="106" priority="73"/>
  </conditionalFormatting>
  <conditionalFormatting sqref="A7">
    <cfRule type="containsText" dxfId="105" priority="71" operator="containsText" text="女">
      <formula>NOT(ISERROR(SEARCH("女",A7)))</formula>
    </cfRule>
    <cfRule type="containsText" dxfId="104" priority="72" operator="containsText" text="男">
      <formula>NOT(ISERROR(SEARCH("男",A7)))</formula>
    </cfRule>
  </conditionalFormatting>
  <conditionalFormatting sqref="B7">
    <cfRule type="containsText" dxfId="103" priority="69" operator="containsText" text="女">
      <formula>NOT(ISERROR(SEARCH("女",B7)))</formula>
    </cfRule>
    <cfRule type="containsText" dxfId="102" priority="70" operator="containsText" text="男">
      <formula>NOT(ISERROR(SEARCH("男",B7)))</formula>
    </cfRule>
  </conditionalFormatting>
  <conditionalFormatting sqref="D7">
    <cfRule type="containsText" dxfId="101" priority="67" operator="containsText" text="女">
      <formula>NOT(ISERROR(SEARCH("女",D7)))</formula>
    </cfRule>
    <cfRule type="containsText" dxfId="100" priority="68" operator="containsText" text="男">
      <formula>NOT(ISERROR(SEARCH("男",D7)))</formula>
    </cfRule>
  </conditionalFormatting>
  <conditionalFormatting sqref="E7">
    <cfRule type="containsText" dxfId="99" priority="65" operator="containsText" text="女">
      <formula>NOT(ISERROR(SEARCH("女",E7)))</formula>
    </cfRule>
    <cfRule type="containsText" dxfId="98" priority="66" operator="containsText" text="男">
      <formula>NOT(ISERROR(SEARCH("男",E7)))</formula>
    </cfRule>
  </conditionalFormatting>
  <conditionalFormatting sqref="G7">
    <cfRule type="containsText" dxfId="97" priority="63" operator="containsText" text="女">
      <formula>NOT(ISERROR(SEARCH("女",G7)))</formula>
    </cfRule>
    <cfRule type="containsText" dxfId="96" priority="64" operator="containsText" text="男">
      <formula>NOT(ISERROR(SEARCH("男",G7)))</formula>
    </cfRule>
  </conditionalFormatting>
  <conditionalFormatting sqref="H7">
    <cfRule type="containsText" dxfId="95" priority="61" operator="containsText" text="女">
      <formula>NOT(ISERROR(SEARCH("女",H7)))</formula>
    </cfRule>
    <cfRule type="containsText" dxfId="94" priority="62" operator="containsText" text="男">
      <formula>NOT(ISERROR(SEARCH("男",H7)))</formula>
    </cfRule>
  </conditionalFormatting>
  <conditionalFormatting sqref="A12">
    <cfRule type="containsText" dxfId="93" priority="59" operator="containsText" text="女">
      <formula>NOT(ISERROR(SEARCH("女",A12)))</formula>
    </cfRule>
    <cfRule type="containsText" dxfId="92" priority="60" operator="containsText" text="男">
      <formula>NOT(ISERROR(SEARCH("男",A12)))</formula>
    </cfRule>
  </conditionalFormatting>
  <conditionalFormatting sqref="B12">
    <cfRule type="containsText" dxfId="91" priority="57" operator="containsText" text="女">
      <formula>NOT(ISERROR(SEARCH("女",B12)))</formula>
    </cfRule>
    <cfRule type="containsText" dxfId="90" priority="58" operator="containsText" text="男">
      <formula>NOT(ISERROR(SEARCH("男",B12)))</formula>
    </cfRule>
  </conditionalFormatting>
  <conditionalFormatting sqref="D12">
    <cfRule type="containsText" dxfId="89" priority="55" operator="containsText" text="女">
      <formula>NOT(ISERROR(SEARCH("女",D12)))</formula>
    </cfRule>
    <cfRule type="containsText" dxfId="88" priority="56" operator="containsText" text="男">
      <formula>NOT(ISERROR(SEARCH("男",D12)))</formula>
    </cfRule>
  </conditionalFormatting>
  <conditionalFormatting sqref="E12">
    <cfRule type="containsText" dxfId="87" priority="53" operator="containsText" text="女">
      <formula>NOT(ISERROR(SEARCH("女",E12)))</formula>
    </cfRule>
    <cfRule type="containsText" dxfId="86" priority="54" operator="containsText" text="男">
      <formula>NOT(ISERROR(SEARCH("男",E12)))</formula>
    </cfRule>
  </conditionalFormatting>
  <conditionalFormatting sqref="G12">
    <cfRule type="containsText" dxfId="85" priority="51" operator="containsText" text="女">
      <formula>NOT(ISERROR(SEARCH("女",G12)))</formula>
    </cfRule>
    <cfRule type="containsText" dxfId="84" priority="52" operator="containsText" text="男">
      <formula>NOT(ISERROR(SEARCH("男",G12)))</formula>
    </cfRule>
  </conditionalFormatting>
  <conditionalFormatting sqref="H12">
    <cfRule type="containsText" dxfId="83" priority="49" operator="containsText" text="女">
      <formula>NOT(ISERROR(SEARCH("女",H12)))</formula>
    </cfRule>
    <cfRule type="containsText" dxfId="82" priority="50" operator="containsText" text="男">
      <formula>NOT(ISERROR(SEARCH("男",H12)))</formula>
    </cfRule>
  </conditionalFormatting>
  <conditionalFormatting sqref="A17">
    <cfRule type="containsText" dxfId="81" priority="47" operator="containsText" text="女">
      <formula>NOT(ISERROR(SEARCH("女",A17)))</formula>
    </cfRule>
    <cfRule type="containsText" dxfId="80" priority="48" operator="containsText" text="男">
      <formula>NOT(ISERROR(SEARCH("男",A17)))</formula>
    </cfRule>
  </conditionalFormatting>
  <conditionalFormatting sqref="B17">
    <cfRule type="containsText" dxfId="79" priority="45" operator="containsText" text="女">
      <formula>NOT(ISERROR(SEARCH("女",B17)))</formula>
    </cfRule>
    <cfRule type="containsText" dxfId="78" priority="46" operator="containsText" text="男">
      <formula>NOT(ISERROR(SEARCH("男",B17)))</formula>
    </cfRule>
  </conditionalFormatting>
  <conditionalFormatting sqref="D17">
    <cfRule type="containsText" dxfId="77" priority="43" operator="containsText" text="女">
      <formula>NOT(ISERROR(SEARCH("女",D17)))</formula>
    </cfRule>
    <cfRule type="containsText" dxfId="76" priority="44" operator="containsText" text="男">
      <formula>NOT(ISERROR(SEARCH("男",D17)))</formula>
    </cfRule>
  </conditionalFormatting>
  <conditionalFormatting sqref="E17">
    <cfRule type="containsText" dxfId="75" priority="41" operator="containsText" text="女">
      <formula>NOT(ISERROR(SEARCH("女",E17)))</formula>
    </cfRule>
    <cfRule type="containsText" dxfId="74" priority="42" operator="containsText" text="男">
      <formula>NOT(ISERROR(SEARCH("男",E17)))</formula>
    </cfRule>
  </conditionalFormatting>
  <conditionalFormatting sqref="G17">
    <cfRule type="containsText" dxfId="73" priority="39" operator="containsText" text="女">
      <formula>NOT(ISERROR(SEARCH("女",G17)))</formula>
    </cfRule>
    <cfRule type="containsText" dxfId="72" priority="40" operator="containsText" text="男">
      <formula>NOT(ISERROR(SEARCH("男",G17)))</formula>
    </cfRule>
  </conditionalFormatting>
  <conditionalFormatting sqref="H17">
    <cfRule type="containsText" dxfId="71" priority="37" operator="containsText" text="女">
      <formula>NOT(ISERROR(SEARCH("女",H17)))</formula>
    </cfRule>
    <cfRule type="containsText" dxfId="70" priority="38" operator="containsText" text="男">
      <formula>NOT(ISERROR(SEARCH("男",H17)))</formula>
    </cfRule>
  </conditionalFormatting>
  <conditionalFormatting sqref="A24">
    <cfRule type="containsText" dxfId="69" priority="35" operator="containsText" text="女">
      <formula>NOT(ISERROR(SEARCH("女",A24)))</formula>
    </cfRule>
    <cfRule type="containsText" dxfId="68" priority="36" operator="containsText" text="男">
      <formula>NOT(ISERROR(SEARCH("男",A24)))</formula>
    </cfRule>
  </conditionalFormatting>
  <conditionalFormatting sqref="B24">
    <cfRule type="containsText" dxfId="67" priority="33" operator="containsText" text="女">
      <formula>NOT(ISERROR(SEARCH("女",B24)))</formula>
    </cfRule>
    <cfRule type="containsText" dxfId="66" priority="34" operator="containsText" text="男">
      <formula>NOT(ISERROR(SEARCH("男",B24)))</formula>
    </cfRule>
  </conditionalFormatting>
  <conditionalFormatting sqref="D24">
    <cfRule type="containsText" dxfId="65" priority="31" operator="containsText" text="女">
      <formula>NOT(ISERROR(SEARCH("女",D24)))</formula>
    </cfRule>
    <cfRule type="containsText" dxfId="64" priority="32" operator="containsText" text="男">
      <formula>NOT(ISERROR(SEARCH("男",D24)))</formula>
    </cfRule>
  </conditionalFormatting>
  <conditionalFormatting sqref="E24">
    <cfRule type="containsText" dxfId="63" priority="29" operator="containsText" text="女">
      <formula>NOT(ISERROR(SEARCH("女",E24)))</formula>
    </cfRule>
    <cfRule type="containsText" dxfId="62" priority="30" operator="containsText" text="男">
      <formula>NOT(ISERROR(SEARCH("男",E24)))</formula>
    </cfRule>
  </conditionalFormatting>
  <conditionalFormatting sqref="G24">
    <cfRule type="containsText" dxfId="61" priority="27" operator="containsText" text="女">
      <formula>NOT(ISERROR(SEARCH("女",G24)))</formula>
    </cfRule>
    <cfRule type="containsText" dxfId="60" priority="28" operator="containsText" text="男">
      <formula>NOT(ISERROR(SEARCH("男",G24)))</formula>
    </cfRule>
  </conditionalFormatting>
  <conditionalFormatting sqref="H24">
    <cfRule type="containsText" dxfId="59" priority="25" operator="containsText" text="女">
      <formula>NOT(ISERROR(SEARCH("女",H24)))</formula>
    </cfRule>
    <cfRule type="containsText" dxfId="58" priority="26" operator="containsText" text="男">
      <formula>NOT(ISERROR(SEARCH("男",H24)))</formula>
    </cfRule>
  </conditionalFormatting>
  <conditionalFormatting sqref="A29">
    <cfRule type="containsText" dxfId="57" priority="23" operator="containsText" text="女">
      <formula>NOT(ISERROR(SEARCH("女",A29)))</formula>
    </cfRule>
    <cfRule type="containsText" dxfId="56" priority="24" operator="containsText" text="男">
      <formula>NOT(ISERROR(SEARCH("男",A29)))</formula>
    </cfRule>
  </conditionalFormatting>
  <conditionalFormatting sqref="B29">
    <cfRule type="containsText" dxfId="55" priority="21" operator="containsText" text="女">
      <formula>NOT(ISERROR(SEARCH("女",B29)))</formula>
    </cfRule>
    <cfRule type="containsText" dxfId="54" priority="22" operator="containsText" text="男">
      <formula>NOT(ISERROR(SEARCH("男",B29)))</formula>
    </cfRule>
  </conditionalFormatting>
  <conditionalFormatting sqref="D29">
    <cfRule type="containsText" dxfId="53" priority="19" operator="containsText" text="女">
      <formula>NOT(ISERROR(SEARCH("女",D29)))</formula>
    </cfRule>
    <cfRule type="containsText" dxfId="52" priority="20" operator="containsText" text="男">
      <formula>NOT(ISERROR(SEARCH("男",D29)))</formula>
    </cfRule>
  </conditionalFormatting>
  <conditionalFormatting sqref="E29">
    <cfRule type="containsText" dxfId="51" priority="17" operator="containsText" text="女">
      <formula>NOT(ISERROR(SEARCH("女",E29)))</formula>
    </cfRule>
    <cfRule type="containsText" dxfId="50" priority="18" operator="containsText" text="男">
      <formula>NOT(ISERROR(SEARCH("男",E29)))</formula>
    </cfRule>
  </conditionalFormatting>
  <conditionalFormatting sqref="G29">
    <cfRule type="containsText" dxfId="49" priority="15" operator="containsText" text="女">
      <formula>NOT(ISERROR(SEARCH("女",G29)))</formula>
    </cfRule>
    <cfRule type="containsText" dxfId="48" priority="16" operator="containsText" text="男">
      <formula>NOT(ISERROR(SEARCH("男",G29)))</formula>
    </cfRule>
  </conditionalFormatting>
  <conditionalFormatting sqref="H29">
    <cfRule type="containsText" dxfId="47" priority="13" operator="containsText" text="女">
      <formula>NOT(ISERROR(SEARCH("女",H29)))</formula>
    </cfRule>
    <cfRule type="containsText" dxfId="46" priority="14" operator="containsText" text="男">
      <formula>NOT(ISERROR(SEARCH("男",H29)))</formula>
    </cfRule>
  </conditionalFormatting>
  <conditionalFormatting sqref="A34">
    <cfRule type="containsText" dxfId="45" priority="11" operator="containsText" text="女">
      <formula>NOT(ISERROR(SEARCH("女",A34)))</formula>
    </cfRule>
    <cfRule type="containsText" dxfId="44" priority="12" operator="containsText" text="男">
      <formula>NOT(ISERROR(SEARCH("男",A34)))</formula>
    </cfRule>
  </conditionalFormatting>
  <conditionalFormatting sqref="B34">
    <cfRule type="containsText" dxfId="43" priority="9" operator="containsText" text="女">
      <formula>NOT(ISERROR(SEARCH("女",B34)))</formula>
    </cfRule>
    <cfRule type="containsText" dxfId="42" priority="10" operator="containsText" text="男">
      <formula>NOT(ISERROR(SEARCH("男",B34)))</formula>
    </cfRule>
  </conditionalFormatting>
  <conditionalFormatting sqref="D34">
    <cfRule type="containsText" dxfId="41" priority="7" operator="containsText" text="女">
      <formula>NOT(ISERROR(SEARCH("女",D34)))</formula>
    </cfRule>
    <cfRule type="containsText" dxfId="40" priority="8" operator="containsText" text="男">
      <formula>NOT(ISERROR(SEARCH("男",D34)))</formula>
    </cfRule>
  </conditionalFormatting>
  <conditionalFormatting sqref="E34">
    <cfRule type="containsText" dxfId="39" priority="5" operator="containsText" text="女">
      <formula>NOT(ISERROR(SEARCH("女",E34)))</formula>
    </cfRule>
    <cfRule type="containsText" dxfId="38" priority="6" operator="containsText" text="男">
      <formula>NOT(ISERROR(SEARCH("男",E34)))</formula>
    </cfRule>
  </conditionalFormatting>
  <conditionalFormatting sqref="G34">
    <cfRule type="containsText" dxfId="37" priority="3" operator="containsText" text="女">
      <formula>NOT(ISERROR(SEARCH("女",G34)))</formula>
    </cfRule>
    <cfRule type="containsText" dxfId="36" priority="4" operator="containsText" text="男">
      <formula>NOT(ISERROR(SEARCH("男",G34)))</formula>
    </cfRule>
  </conditionalFormatting>
  <conditionalFormatting sqref="H34">
    <cfRule type="containsText" dxfId="35" priority="1" operator="containsText" text="女">
      <formula>NOT(ISERROR(SEARCH("女",H34)))</formula>
    </cfRule>
    <cfRule type="containsText" dxfId="34" priority="2" operator="containsText" text="男">
      <formula>NOT(ISERROR(SEARCH("男",H34)))</formula>
    </cfRule>
  </conditionalFormatting>
  <pageMargins left="0.39370078740157483" right="0.39370078740157483" top="0.39370078740157483" bottom="0.39370078740157483" header="0.19685039370078741" footer="0.19685039370078741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33"/>
  <sheetViews>
    <sheetView workbookViewId="0">
      <selection activeCell="C27" sqref="C27"/>
    </sheetView>
  </sheetViews>
  <sheetFormatPr defaultColWidth="9" defaultRowHeight="17" x14ac:dyDescent="0.4"/>
  <cols>
    <col min="1" max="1" width="7.6328125" style="6" customWidth="1"/>
    <col min="2" max="2" width="14.6328125" style="6" customWidth="1"/>
    <col min="3" max="3" width="13" style="6" customWidth="1"/>
    <col min="4" max="4" width="30.6328125" style="6" customWidth="1"/>
    <col min="5" max="5" width="2.36328125" style="6" customWidth="1"/>
    <col min="6" max="6" width="6.6328125" style="7" customWidth="1"/>
    <col min="7" max="7" width="30.6328125" style="6" customWidth="1"/>
    <col min="8" max="8" width="7.6328125" style="6" customWidth="1"/>
    <col min="9" max="9" width="14.6328125" style="6" customWidth="1"/>
    <col min="10" max="16384" width="9" style="6"/>
  </cols>
  <sheetData>
    <row r="1" spans="1:9" ht="21.5" x14ac:dyDescent="0.4">
      <c r="A1" s="42" t="str">
        <f>個資!F1&amp;"學年"</f>
        <v>109-1學年</v>
      </c>
      <c r="C1" s="108" t="str">
        <f>個資!C6&amp;"班  "&amp;個資!F4 &amp;個資!A4</f>
        <v>101班  迪士尼導師</v>
      </c>
      <c r="I1" s="118">
        <f ca="1">TODAY()</f>
        <v>44006</v>
      </c>
    </row>
    <row r="2" spans="1:9" ht="19.5" x14ac:dyDescent="0.4">
      <c r="A2" s="75" t="s">
        <v>209</v>
      </c>
      <c r="F2" s="75" t="s">
        <v>210</v>
      </c>
      <c r="G2" s="1"/>
    </row>
    <row r="3" spans="1:9" s="39" customFormat="1" ht="34" x14ac:dyDescent="0.4">
      <c r="A3" s="46" t="s">
        <v>96</v>
      </c>
      <c r="B3" s="46" t="s">
        <v>139</v>
      </c>
      <c r="C3" s="47" t="s">
        <v>211</v>
      </c>
      <c r="D3" s="76" t="s">
        <v>213</v>
      </c>
      <c r="E3" s="67"/>
      <c r="F3" s="77" t="s">
        <v>204</v>
      </c>
      <c r="G3" s="78" t="s">
        <v>212</v>
      </c>
      <c r="H3" s="77" t="s">
        <v>96</v>
      </c>
      <c r="I3" s="77" t="s">
        <v>139</v>
      </c>
    </row>
    <row r="4" spans="1:9" x14ac:dyDescent="0.4">
      <c r="A4" s="44" t="str">
        <f>個資!B6</f>
        <v>10101</v>
      </c>
      <c r="B4" s="44" t="str">
        <f>個資!E6</f>
        <v>唐老鴨(男)</v>
      </c>
      <c r="C4" s="81">
        <v>1</v>
      </c>
      <c r="D4" s="79" t="str">
        <f t="shared" ref="D4:D33" si="0">IFERROR(INDEX($G$4:$G$33,MATCH(C4,$F$4:$F$33,0)),"")</f>
        <v>衛生股長</v>
      </c>
      <c r="F4" s="80">
        <v>1</v>
      </c>
      <c r="G4" s="82" t="s">
        <v>203</v>
      </c>
      <c r="H4" s="80" t="str">
        <f t="shared" ref="H4:H33" si="1">IFERROR(INDEX($A$4:$A$33,MATCH(F4,$C$4:$C$33,0)),"")</f>
        <v>10101</v>
      </c>
      <c r="I4" s="80" t="str">
        <f t="shared" ref="I4:I33" si="2">IFERROR(INDEX($B$4:$B$33,MATCH(F4,$C$4:$C$33,0)),"")</f>
        <v>唐老鴨(男)</v>
      </c>
    </row>
    <row r="5" spans="1:9" x14ac:dyDescent="0.4">
      <c r="A5" s="44" t="str">
        <f>個資!B7</f>
        <v>10102</v>
      </c>
      <c r="B5" s="44" t="str">
        <f>個資!E7</f>
        <v>跳跳虎(男)</v>
      </c>
      <c r="C5" s="81">
        <v>2</v>
      </c>
      <c r="D5" s="79" t="str">
        <f t="shared" si="0"/>
        <v>掃第1~2排地板</v>
      </c>
      <c r="F5" s="80">
        <v>2</v>
      </c>
      <c r="G5" s="82" t="s">
        <v>194</v>
      </c>
      <c r="H5" s="80" t="str">
        <f t="shared" si="1"/>
        <v>10102</v>
      </c>
      <c r="I5" s="80" t="str">
        <f t="shared" si="2"/>
        <v>跳跳虎(男)</v>
      </c>
    </row>
    <row r="6" spans="1:9" x14ac:dyDescent="0.4">
      <c r="A6" s="44" t="str">
        <f>個資!B8</f>
        <v>10103</v>
      </c>
      <c r="B6" s="44" t="str">
        <f>個資!E8</f>
        <v>小熊維尼(男)</v>
      </c>
      <c r="C6" s="81">
        <v>3</v>
      </c>
      <c r="D6" s="79" t="str">
        <f t="shared" si="0"/>
        <v>掃第3~4排地板</v>
      </c>
      <c r="F6" s="80">
        <v>3</v>
      </c>
      <c r="G6" s="82" t="s">
        <v>195</v>
      </c>
      <c r="H6" s="80" t="str">
        <f t="shared" si="1"/>
        <v>10103</v>
      </c>
      <c r="I6" s="80" t="str">
        <f t="shared" si="2"/>
        <v>小熊維尼(男)</v>
      </c>
    </row>
    <row r="7" spans="1:9" x14ac:dyDescent="0.4">
      <c r="A7" s="44" t="str">
        <f>個資!B9</f>
        <v>10104</v>
      </c>
      <c r="B7" s="44" t="str">
        <f>個資!E9</f>
        <v>米老鼠 (男)</v>
      </c>
      <c r="C7" s="81">
        <v>4</v>
      </c>
      <c r="D7" s="79" t="str">
        <f t="shared" si="0"/>
        <v>掃第5排&amp;前後地板</v>
      </c>
      <c r="F7" s="80">
        <v>4</v>
      </c>
      <c r="G7" s="82" t="s">
        <v>196</v>
      </c>
      <c r="H7" s="80" t="str">
        <f t="shared" si="1"/>
        <v>10104</v>
      </c>
      <c r="I7" s="80" t="str">
        <f t="shared" si="2"/>
        <v>米老鼠 (男)</v>
      </c>
    </row>
    <row r="8" spans="1:9" x14ac:dyDescent="0.4">
      <c r="A8" s="44" t="str">
        <f>個資!B10</f>
        <v>10105</v>
      </c>
      <c r="B8" s="44" t="str">
        <f>個資!E10</f>
        <v>小豬(男)</v>
      </c>
      <c r="C8" s="81">
        <v>8</v>
      </c>
      <c r="D8" s="79" t="str">
        <f t="shared" si="0"/>
        <v>掃走廊</v>
      </c>
      <c r="F8" s="80">
        <v>5</v>
      </c>
      <c r="G8" s="82" t="s">
        <v>197</v>
      </c>
      <c r="H8" s="80" t="str">
        <f t="shared" si="1"/>
        <v/>
      </c>
      <c r="I8" s="80" t="str">
        <f t="shared" si="2"/>
        <v/>
      </c>
    </row>
    <row r="9" spans="1:9" x14ac:dyDescent="0.4">
      <c r="A9" s="44" t="str">
        <f>個資!B11</f>
        <v>10106</v>
      </c>
      <c r="B9" s="44" t="str">
        <f>個資!E11</f>
        <v>白雪公主(男)</v>
      </c>
      <c r="C9" s="81">
        <v>1</v>
      </c>
      <c r="D9" s="79" t="str">
        <f t="shared" si="0"/>
        <v>衛生股長</v>
      </c>
      <c r="F9" s="80">
        <v>6</v>
      </c>
      <c r="G9" s="82" t="s">
        <v>198</v>
      </c>
      <c r="H9" s="80" t="str">
        <f t="shared" si="1"/>
        <v/>
      </c>
      <c r="I9" s="80" t="str">
        <f t="shared" si="2"/>
        <v/>
      </c>
    </row>
    <row r="10" spans="1:9" x14ac:dyDescent="0.4">
      <c r="A10" s="44" t="str">
        <f>個資!B12</f>
        <v>10107</v>
      </c>
      <c r="B10" s="44" t="str">
        <f>個資!E12</f>
        <v>灰姑娘(男)</v>
      </c>
      <c r="C10" s="81">
        <v>7</v>
      </c>
      <c r="D10" s="79" t="str">
        <f t="shared" si="0"/>
        <v>拖第5排&amp;前後地板</v>
      </c>
      <c r="F10" s="80">
        <v>7</v>
      </c>
      <c r="G10" s="82" t="s">
        <v>199</v>
      </c>
      <c r="H10" s="80" t="str">
        <f t="shared" si="1"/>
        <v>10107</v>
      </c>
      <c r="I10" s="80" t="str">
        <f t="shared" si="2"/>
        <v>灰姑娘(男)</v>
      </c>
    </row>
    <row r="11" spans="1:9" x14ac:dyDescent="0.4">
      <c r="A11" s="44" t="str">
        <f>個資!B13</f>
        <v>10108</v>
      </c>
      <c r="B11" s="44" t="str">
        <f>個資!E13</f>
        <v>皮諾丘(男)</v>
      </c>
      <c r="C11" s="81">
        <v>8</v>
      </c>
      <c r="D11" s="79" t="str">
        <f t="shared" si="0"/>
        <v>掃走廊</v>
      </c>
      <c r="F11" s="80">
        <v>8</v>
      </c>
      <c r="G11" s="82" t="s">
        <v>200</v>
      </c>
      <c r="H11" s="80" t="str">
        <f t="shared" si="1"/>
        <v>10105</v>
      </c>
      <c r="I11" s="80" t="str">
        <f t="shared" si="2"/>
        <v>小豬(男)</v>
      </c>
    </row>
    <row r="12" spans="1:9" x14ac:dyDescent="0.4">
      <c r="A12" s="44" t="str">
        <f>個資!B14</f>
        <v>10109</v>
      </c>
      <c r="B12" s="44" t="str">
        <f>個資!E14</f>
        <v>小鹿斑比(男)</v>
      </c>
      <c r="C12" s="81">
        <v>9</v>
      </c>
      <c r="D12" s="79" t="str">
        <f t="shared" si="0"/>
        <v>拖走廊</v>
      </c>
      <c r="F12" s="80">
        <v>9</v>
      </c>
      <c r="G12" s="82" t="s">
        <v>201</v>
      </c>
      <c r="H12" s="80" t="str">
        <f t="shared" si="1"/>
        <v>10109</v>
      </c>
      <c r="I12" s="80" t="str">
        <f t="shared" si="2"/>
        <v>小鹿斑比(男)</v>
      </c>
    </row>
    <row r="13" spans="1:9" x14ac:dyDescent="0.4">
      <c r="A13" s="44" t="str">
        <f>個資!B15</f>
        <v>10110</v>
      </c>
      <c r="B13" s="44" t="str">
        <f>個資!E15</f>
        <v>邦妮兔(男)</v>
      </c>
      <c r="C13" s="81">
        <v>10</v>
      </c>
      <c r="D13" s="79" t="str">
        <f t="shared" si="0"/>
        <v>清掃陽台</v>
      </c>
      <c r="F13" s="80">
        <v>10</v>
      </c>
      <c r="G13" s="82" t="s">
        <v>202</v>
      </c>
      <c r="H13" s="80" t="str">
        <f t="shared" si="1"/>
        <v>10110</v>
      </c>
      <c r="I13" s="80" t="str">
        <f t="shared" si="2"/>
        <v>邦妮兔(男)</v>
      </c>
    </row>
    <row r="14" spans="1:9" x14ac:dyDescent="0.4">
      <c r="A14" s="44" t="str">
        <f>個資!B16</f>
        <v>10111</v>
      </c>
      <c r="B14" s="44" t="str">
        <f>個資!E16</f>
        <v>史瑞克(男)</v>
      </c>
      <c r="C14" s="81">
        <v>11</v>
      </c>
      <c r="D14" s="79" t="str">
        <f t="shared" si="0"/>
        <v>清掃樓梯1</v>
      </c>
      <c r="F14" s="80">
        <v>11</v>
      </c>
      <c r="G14" s="82" t="s">
        <v>205</v>
      </c>
      <c r="H14" s="80" t="str">
        <f t="shared" si="1"/>
        <v>10111</v>
      </c>
      <c r="I14" s="80" t="str">
        <f t="shared" si="2"/>
        <v>史瑞克(男)</v>
      </c>
    </row>
    <row r="15" spans="1:9" x14ac:dyDescent="0.4">
      <c r="A15" s="44" t="str">
        <f>個資!B17</f>
        <v>10112</v>
      </c>
      <c r="B15" s="44" t="str">
        <f>個資!E17</f>
        <v>巴斯光年(男)</v>
      </c>
      <c r="C15" s="81">
        <v>12</v>
      </c>
      <c r="D15" s="79" t="str">
        <f t="shared" si="0"/>
        <v>清掃樓梯2</v>
      </c>
      <c r="F15" s="80">
        <v>12</v>
      </c>
      <c r="G15" s="82" t="s">
        <v>206</v>
      </c>
      <c r="H15" s="80" t="str">
        <f t="shared" si="1"/>
        <v>10112</v>
      </c>
      <c r="I15" s="80" t="str">
        <f t="shared" si="2"/>
        <v>巴斯光年(男)</v>
      </c>
    </row>
    <row r="16" spans="1:9" x14ac:dyDescent="0.4">
      <c r="A16" s="44" t="str">
        <f>個資!B18</f>
        <v>10113</v>
      </c>
      <c r="B16" s="44" t="str">
        <f>個資!E18</f>
        <v>史迪奇(男)</v>
      </c>
      <c r="C16" s="81">
        <v>13</v>
      </c>
      <c r="D16" s="79" t="str">
        <f t="shared" si="0"/>
        <v>清掃樓梯3</v>
      </c>
      <c r="F16" s="80">
        <v>13</v>
      </c>
      <c r="G16" s="82" t="s">
        <v>207</v>
      </c>
      <c r="H16" s="80" t="str">
        <f t="shared" si="1"/>
        <v>10113</v>
      </c>
      <c r="I16" s="80" t="str">
        <f t="shared" si="2"/>
        <v>史迪奇(男)</v>
      </c>
    </row>
    <row r="17" spans="1:9" x14ac:dyDescent="0.4">
      <c r="A17" s="44" t="str">
        <f>個資!B19</f>
        <v>10114</v>
      </c>
      <c r="B17" s="44" t="str">
        <f>個資!E19</f>
        <v>大眼仔(男)</v>
      </c>
      <c r="C17" s="81">
        <v>14</v>
      </c>
      <c r="D17" s="79" t="str">
        <f t="shared" si="0"/>
        <v>清掃樓梯4</v>
      </c>
      <c r="F17" s="80">
        <v>14</v>
      </c>
      <c r="G17" s="82" t="s">
        <v>208</v>
      </c>
      <c r="H17" s="80" t="str">
        <f t="shared" si="1"/>
        <v>10114</v>
      </c>
      <c r="I17" s="80" t="str">
        <f t="shared" si="2"/>
        <v>大眼仔(男)</v>
      </c>
    </row>
    <row r="18" spans="1:9" x14ac:dyDescent="0.4">
      <c r="A18" s="44" t="str">
        <f>個資!B20</f>
        <v>10115</v>
      </c>
      <c r="B18" s="44" t="str">
        <f>個資!E20</f>
        <v>毛怪(女)</v>
      </c>
      <c r="C18" s="81"/>
      <c r="D18" s="79" t="str">
        <f t="shared" si="0"/>
        <v/>
      </c>
      <c r="F18" s="80">
        <v>15</v>
      </c>
      <c r="G18" s="82" t="s">
        <v>208</v>
      </c>
      <c r="H18" s="80" t="str">
        <f t="shared" si="1"/>
        <v/>
      </c>
      <c r="I18" s="80" t="str">
        <f t="shared" si="2"/>
        <v/>
      </c>
    </row>
    <row r="19" spans="1:9" x14ac:dyDescent="0.4">
      <c r="A19" s="44" t="str">
        <f>個資!B21</f>
        <v>10116</v>
      </c>
      <c r="B19" s="44" t="str">
        <f>個資!E21</f>
        <v>尼莫(女)</v>
      </c>
      <c r="C19" s="81">
        <v>12</v>
      </c>
      <c r="D19" s="79" t="str">
        <f t="shared" si="0"/>
        <v>清掃樓梯2</v>
      </c>
      <c r="F19" s="80">
        <v>16</v>
      </c>
      <c r="G19" s="82"/>
      <c r="H19" s="80" t="str">
        <f t="shared" si="1"/>
        <v/>
      </c>
      <c r="I19" s="80" t="str">
        <f t="shared" si="2"/>
        <v/>
      </c>
    </row>
    <row r="20" spans="1:9" x14ac:dyDescent="0.4">
      <c r="A20" s="44" t="str">
        <f>個資!B22</f>
        <v>10117</v>
      </c>
      <c r="B20" s="44" t="str">
        <f>個資!E22</f>
        <v>愛麗兒(女)</v>
      </c>
      <c r="C20" s="81"/>
      <c r="D20" s="79" t="str">
        <f t="shared" si="0"/>
        <v/>
      </c>
      <c r="F20" s="80">
        <v>17</v>
      </c>
      <c r="G20" s="82"/>
      <c r="H20" s="80" t="str">
        <f t="shared" si="1"/>
        <v/>
      </c>
      <c r="I20" s="80" t="str">
        <f t="shared" si="2"/>
        <v/>
      </c>
    </row>
    <row r="21" spans="1:9" x14ac:dyDescent="0.4">
      <c r="A21" s="44" t="str">
        <f>個資!B23</f>
        <v>10118</v>
      </c>
      <c r="B21" s="44" t="str">
        <f>個資!E23</f>
        <v>小比目魚(女)</v>
      </c>
      <c r="C21" s="81"/>
      <c r="D21" s="79" t="str">
        <f t="shared" si="0"/>
        <v/>
      </c>
      <c r="F21" s="80">
        <v>18</v>
      </c>
      <c r="G21" s="82"/>
      <c r="H21" s="80" t="str">
        <f t="shared" si="1"/>
        <v/>
      </c>
      <c r="I21" s="80" t="str">
        <f t="shared" si="2"/>
        <v/>
      </c>
    </row>
    <row r="22" spans="1:9" x14ac:dyDescent="0.4">
      <c r="A22" s="44" t="str">
        <f>個資!B24</f>
        <v>10119</v>
      </c>
      <c r="B22" s="44" t="str">
        <f>個資!E24</f>
        <v>高飛(女)</v>
      </c>
      <c r="C22" s="81">
        <v>14</v>
      </c>
      <c r="D22" s="79" t="str">
        <f t="shared" si="0"/>
        <v>清掃樓梯4</v>
      </c>
      <c r="F22" s="80">
        <v>19</v>
      </c>
      <c r="G22" s="82"/>
      <c r="H22" s="80" t="str">
        <f t="shared" si="1"/>
        <v/>
      </c>
      <c r="I22" s="80" t="str">
        <f t="shared" si="2"/>
        <v/>
      </c>
    </row>
    <row r="23" spans="1:9" x14ac:dyDescent="0.4">
      <c r="A23" s="44" t="str">
        <f>個資!B25</f>
        <v>10120</v>
      </c>
      <c r="B23" s="44" t="str">
        <f>個資!E25</f>
        <v>布魯托(女)</v>
      </c>
      <c r="C23" s="81"/>
      <c r="D23" s="79" t="str">
        <f t="shared" si="0"/>
        <v/>
      </c>
      <c r="F23" s="80">
        <v>20</v>
      </c>
      <c r="G23" s="82"/>
      <c r="H23" s="80" t="str">
        <f t="shared" si="1"/>
        <v/>
      </c>
      <c r="I23" s="80" t="str">
        <f t="shared" si="2"/>
        <v/>
      </c>
    </row>
    <row r="24" spans="1:9" x14ac:dyDescent="0.4">
      <c r="A24" s="44" t="str">
        <f>個資!B26</f>
        <v>10121</v>
      </c>
      <c r="B24" s="44" t="str">
        <f>個資!E26</f>
        <v>彭彭(女)</v>
      </c>
      <c r="C24" s="81"/>
      <c r="D24" s="79" t="str">
        <f t="shared" si="0"/>
        <v/>
      </c>
      <c r="F24" s="80">
        <v>21</v>
      </c>
      <c r="G24" s="82"/>
      <c r="H24" s="80" t="str">
        <f t="shared" si="1"/>
        <v/>
      </c>
      <c r="I24" s="80" t="str">
        <f t="shared" si="2"/>
        <v/>
      </c>
    </row>
    <row r="25" spans="1:9" x14ac:dyDescent="0.4">
      <c r="A25" s="44" t="str">
        <f>個資!B27</f>
        <v>10122</v>
      </c>
      <c r="B25" s="44" t="str">
        <f>個資!E27</f>
        <v>丁滿(女)</v>
      </c>
      <c r="C25" s="81"/>
      <c r="D25" s="79" t="str">
        <f t="shared" si="0"/>
        <v/>
      </c>
      <c r="F25" s="80">
        <v>22</v>
      </c>
      <c r="G25" s="82"/>
      <c r="H25" s="80" t="str">
        <f t="shared" si="1"/>
        <v/>
      </c>
      <c r="I25" s="80" t="str">
        <f t="shared" si="2"/>
        <v/>
      </c>
    </row>
    <row r="26" spans="1:9" x14ac:dyDescent="0.4">
      <c r="A26" s="44" t="str">
        <f>個資!B28</f>
        <v>10123</v>
      </c>
      <c r="B26" s="44" t="str">
        <f>個資!E28</f>
        <v>辛巴(女)</v>
      </c>
      <c r="C26" s="81"/>
      <c r="D26" s="79" t="str">
        <f t="shared" si="0"/>
        <v/>
      </c>
      <c r="F26" s="80">
        <v>23</v>
      </c>
      <c r="G26" s="82"/>
      <c r="H26" s="80" t="str">
        <f t="shared" si="1"/>
        <v/>
      </c>
      <c r="I26" s="80" t="str">
        <f t="shared" si="2"/>
        <v/>
      </c>
    </row>
    <row r="27" spans="1:9" x14ac:dyDescent="0.4">
      <c r="A27" s="44" t="str">
        <f>個資!B29</f>
        <v>10124</v>
      </c>
      <c r="B27" s="44" t="str">
        <f>個資!E29</f>
        <v>艾莉絲(女)</v>
      </c>
      <c r="C27" s="81"/>
      <c r="D27" s="79" t="str">
        <f t="shared" si="0"/>
        <v/>
      </c>
      <c r="F27" s="80">
        <v>24</v>
      </c>
      <c r="G27" s="82"/>
      <c r="H27" s="80" t="str">
        <f t="shared" si="1"/>
        <v/>
      </c>
      <c r="I27" s="80" t="str">
        <f t="shared" si="2"/>
        <v/>
      </c>
    </row>
    <row r="28" spans="1:9" x14ac:dyDescent="0.4">
      <c r="A28" s="44" t="str">
        <f>個資!B30</f>
        <v>10125</v>
      </c>
      <c r="B28" s="44" t="str">
        <f>個資!E30</f>
        <v>泰山(女)</v>
      </c>
      <c r="C28" s="81"/>
      <c r="D28" s="79" t="str">
        <f t="shared" si="0"/>
        <v/>
      </c>
      <c r="F28" s="80">
        <v>25</v>
      </c>
      <c r="G28" s="82"/>
      <c r="H28" s="80" t="str">
        <f t="shared" si="1"/>
        <v/>
      </c>
      <c r="I28" s="80" t="str">
        <f t="shared" si="2"/>
        <v/>
      </c>
    </row>
    <row r="29" spans="1:9" x14ac:dyDescent="0.4">
      <c r="A29" s="44" t="str">
        <f>個資!B31</f>
        <v>10126</v>
      </c>
      <c r="B29" s="44" t="str">
        <f>個資!E31</f>
        <v>小飛象(女)</v>
      </c>
      <c r="C29" s="81"/>
      <c r="D29" s="79" t="str">
        <f t="shared" si="0"/>
        <v/>
      </c>
      <c r="F29" s="80">
        <v>26</v>
      </c>
      <c r="G29" s="82"/>
      <c r="H29" s="80" t="str">
        <f t="shared" si="1"/>
        <v/>
      </c>
      <c r="I29" s="80" t="str">
        <f t="shared" si="2"/>
        <v/>
      </c>
    </row>
    <row r="30" spans="1:9" x14ac:dyDescent="0.4">
      <c r="A30" s="44" t="str">
        <f>個資!B32</f>
        <v>10127</v>
      </c>
      <c r="B30" s="44" t="str">
        <f>個資!E32</f>
        <v>小飛俠(女)</v>
      </c>
      <c r="C30" s="81"/>
      <c r="D30" s="79" t="str">
        <f t="shared" si="0"/>
        <v/>
      </c>
      <c r="F30" s="80">
        <v>27</v>
      </c>
      <c r="G30" s="82"/>
      <c r="H30" s="80" t="str">
        <f t="shared" si="1"/>
        <v/>
      </c>
      <c r="I30" s="80" t="str">
        <f t="shared" si="2"/>
        <v/>
      </c>
    </row>
    <row r="31" spans="1:9" x14ac:dyDescent="0.4">
      <c r="A31" s="44" t="str">
        <f>個資!B33</f>
        <v>10128</v>
      </c>
      <c r="B31" s="44" t="str">
        <f>個資!E33</f>
        <v>茉莉(女)</v>
      </c>
      <c r="C31" s="81"/>
      <c r="D31" s="79" t="str">
        <f t="shared" si="0"/>
        <v/>
      </c>
      <c r="F31" s="80">
        <v>28</v>
      </c>
      <c r="G31" s="82"/>
      <c r="H31" s="80" t="str">
        <f t="shared" si="1"/>
        <v/>
      </c>
      <c r="I31" s="80" t="str">
        <f t="shared" si="2"/>
        <v/>
      </c>
    </row>
    <row r="32" spans="1:9" x14ac:dyDescent="0.4">
      <c r="A32" s="44" t="str">
        <f>個資!B34</f>
        <v>10129</v>
      </c>
      <c r="B32" s="44" t="str">
        <f>個資!E34</f>
        <v>阿布(女)</v>
      </c>
      <c r="C32" s="81"/>
      <c r="D32" s="79" t="str">
        <f t="shared" si="0"/>
        <v/>
      </c>
      <c r="F32" s="80">
        <v>29</v>
      </c>
      <c r="G32" s="82"/>
      <c r="H32" s="80" t="str">
        <f t="shared" si="1"/>
        <v/>
      </c>
      <c r="I32" s="80" t="str">
        <f t="shared" si="2"/>
        <v/>
      </c>
    </row>
    <row r="33" spans="1:9" x14ac:dyDescent="0.4">
      <c r="A33" s="44" t="str">
        <f>個資!B35</f>
        <v>10130</v>
      </c>
      <c r="B33" s="44" t="str">
        <f>個資!E35</f>
        <v>阿拉丁(女)</v>
      </c>
      <c r="C33" s="81"/>
      <c r="D33" s="79" t="str">
        <f t="shared" si="0"/>
        <v/>
      </c>
      <c r="F33" s="80">
        <v>30</v>
      </c>
      <c r="G33" s="82"/>
      <c r="H33" s="80" t="str">
        <f t="shared" si="1"/>
        <v/>
      </c>
      <c r="I33" s="80" t="str">
        <f t="shared" si="2"/>
        <v/>
      </c>
    </row>
  </sheetData>
  <sheetProtection algorithmName="SHA-512" hashValue="ldg2Zr1KEaQdPPbcnGujA9EgOnz9a2cNWVA4w/fQcJro4AnWAgB2ta9Z6s0h0XRNBYJaFi0vmJsa8ykXD0Dvjg==" saltValue="42nUwS3D8sCl9AqA/dmWbQ==" spinCount="100000" sheet="1" objects="1" scenarios="1"/>
  <phoneticPr fontId="1" type="noConversion"/>
  <conditionalFormatting sqref="C2:C1048576">
    <cfRule type="duplicateValues" dxfId="33" priority="4"/>
  </conditionalFormatting>
  <conditionalFormatting sqref="D4:D33">
    <cfRule type="duplicateValues" dxfId="32" priority="325"/>
  </conditionalFormatting>
  <conditionalFormatting sqref="G4:G33">
    <cfRule type="duplicateValues" dxfId="31" priority="326"/>
    <cfRule type="duplicateValues" dxfId="30" priority="327"/>
  </conditionalFormatting>
  <pageMargins left="0.39370078740157483" right="0.39370078740157483" top="0.39370078740157483" bottom="0.39370078740157483" header="0.19685039370078741" footer="0.19685039370078741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46"/>
  <sheetViews>
    <sheetView topLeftCell="A13" workbookViewId="0">
      <selection activeCell="O14" sqref="O14"/>
    </sheetView>
  </sheetViews>
  <sheetFormatPr defaultColWidth="8.7265625" defaultRowHeight="17" x14ac:dyDescent="0.4"/>
  <cols>
    <col min="1" max="6" width="12.90625" style="154" customWidth="1"/>
    <col min="7" max="7" width="7.90625" style="9" customWidth="1"/>
    <col min="8" max="9" width="4" style="9" bestFit="1" customWidth="1"/>
    <col min="10" max="10" width="5.08984375" style="9" customWidth="1"/>
    <col min="11" max="11" width="5.6328125" style="154" bestFit="1" customWidth="1"/>
    <col min="12" max="12" width="13.90625" style="195" customWidth="1"/>
    <col min="13" max="13" width="14.6328125" style="195" customWidth="1"/>
    <col min="14" max="16384" width="8.7265625" style="9"/>
  </cols>
  <sheetData>
    <row r="1" spans="1:13" ht="22" thickBot="1" x14ac:dyDescent="0.45">
      <c r="A1" s="138" t="str">
        <f>個資!F1&amp;"學年"</f>
        <v>109-1學年</v>
      </c>
      <c r="C1" s="139" t="str">
        <f>個資!C6&amp;"班  "&amp;個資!F4 &amp;個資!A4</f>
        <v>101班  迪士尼導師</v>
      </c>
      <c r="F1" s="154" t="s">
        <v>312</v>
      </c>
      <c r="K1" s="186" t="s">
        <v>254</v>
      </c>
      <c r="L1" s="194" t="s">
        <v>255</v>
      </c>
      <c r="M1" s="194" t="s">
        <v>256</v>
      </c>
    </row>
    <row r="2" spans="1:13" ht="20.149999999999999" customHeight="1" thickBot="1" x14ac:dyDescent="0.45">
      <c r="A2" s="187" t="s">
        <v>257</v>
      </c>
      <c r="B2" s="187" t="s">
        <v>278</v>
      </c>
      <c r="C2" s="187" t="s">
        <v>258</v>
      </c>
      <c r="D2" s="187" t="s">
        <v>259</v>
      </c>
      <c r="E2" s="187" t="s">
        <v>260</v>
      </c>
      <c r="F2" s="187" t="s">
        <v>261</v>
      </c>
      <c r="G2" s="257"/>
      <c r="H2" s="258"/>
      <c r="I2" s="259"/>
      <c r="J2" s="188"/>
      <c r="K2" s="189">
        <v>1</v>
      </c>
      <c r="L2" s="198" t="s">
        <v>280</v>
      </c>
      <c r="M2" s="198" t="s">
        <v>251</v>
      </c>
    </row>
    <row r="3" spans="1:13" ht="20.149999999999999" customHeight="1" x14ac:dyDescent="0.4">
      <c r="A3" s="196"/>
      <c r="B3" s="196"/>
      <c r="C3" s="196"/>
      <c r="D3" s="196"/>
      <c r="E3" s="196"/>
      <c r="F3" s="196"/>
      <c r="G3" s="200">
        <v>0.3125</v>
      </c>
      <c r="H3" s="201" t="s">
        <v>262</v>
      </c>
      <c r="I3" s="201" t="s">
        <v>263</v>
      </c>
      <c r="J3" s="190"/>
      <c r="K3" s="189">
        <v>2</v>
      </c>
      <c r="L3" s="198" t="s">
        <v>281</v>
      </c>
      <c r="M3" s="198" t="s">
        <v>250</v>
      </c>
    </row>
    <row r="4" spans="1:13" ht="20.149999999999999" customHeight="1" x14ac:dyDescent="0.4">
      <c r="A4" s="191" t="str">
        <f t="shared" ref="A4:F4" si="0">IFERROR(INDEX($L:$L,MATCH(A3,$K:$K),0),"")</f>
        <v/>
      </c>
      <c r="B4" s="191" t="str">
        <f t="shared" si="0"/>
        <v/>
      </c>
      <c r="C4" s="191" t="str">
        <f t="shared" si="0"/>
        <v/>
      </c>
      <c r="D4" s="191" t="str">
        <f t="shared" si="0"/>
        <v/>
      </c>
      <c r="E4" s="191" t="str">
        <f t="shared" si="0"/>
        <v/>
      </c>
      <c r="F4" s="191" t="str">
        <f t="shared" si="0"/>
        <v/>
      </c>
      <c r="G4" s="202" t="s">
        <v>279</v>
      </c>
      <c r="H4" s="203" t="s">
        <v>265</v>
      </c>
      <c r="I4" s="203" t="s">
        <v>266</v>
      </c>
      <c r="J4" s="190"/>
      <c r="K4" s="189">
        <v>3</v>
      </c>
      <c r="L4" s="198" t="s">
        <v>282</v>
      </c>
      <c r="M4" s="198" t="s">
        <v>250</v>
      </c>
    </row>
    <row r="5" spans="1:13" ht="20.149999999999999" customHeight="1" thickBot="1" x14ac:dyDescent="0.45">
      <c r="A5" s="191" t="str">
        <f t="shared" ref="A5:F5" si="1">IFERROR(INDEX($M:$M,MATCH(A3,$K:$K),0),"")</f>
        <v/>
      </c>
      <c r="B5" s="191" t="str">
        <f t="shared" si="1"/>
        <v/>
      </c>
      <c r="C5" s="191" t="str">
        <f t="shared" si="1"/>
        <v/>
      </c>
      <c r="D5" s="191" t="str">
        <f t="shared" si="1"/>
        <v/>
      </c>
      <c r="E5" s="191" t="str">
        <f t="shared" si="1"/>
        <v/>
      </c>
      <c r="F5" s="191" t="str">
        <f t="shared" si="1"/>
        <v/>
      </c>
      <c r="G5" s="204">
        <v>0.34027777777777773</v>
      </c>
      <c r="H5" s="205" t="s">
        <v>267</v>
      </c>
      <c r="I5" s="206"/>
      <c r="J5" s="192"/>
      <c r="K5" s="189">
        <v>4</v>
      </c>
      <c r="L5" s="198" t="s">
        <v>283</v>
      </c>
      <c r="M5" s="198" t="s">
        <v>250</v>
      </c>
    </row>
    <row r="6" spans="1:13" ht="20.149999999999999" customHeight="1" x14ac:dyDescent="0.4">
      <c r="A6" s="196"/>
      <c r="B6" s="197"/>
      <c r="C6" s="196"/>
      <c r="D6" s="197"/>
      <c r="E6" s="196"/>
      <c r="F6" s="197"/>
      <c r="G6" s="200">
        <v>0.34722222222222227</v>
      </c>
      <c r="H6" s="201" t="s">
        <v>268</v>
      </c>
      <c r="I6" s="206"/>
      <c r="J6" s="192"/>
      <c r="K6" s="189">
        <v>5</v>
      </c>
      <c r="L6" s="198" t="s">
        <v>284</v>
      </c>
      <c r="M6" s="198" t="s">
        <v>250</v>
      </c>
    </row>
    <row r="7" spans="1:13" ht="20.149999999999999" customHeight="1" x14ac:dyDescent="0.4">
      <c r="A7" s="191" t="str">
        <f t="shared" ref="A7:F7" si="2">IFERROR(INDEX($L:$L,MATCH(A6,$K:$K),0),"")</f>
        <v/>
      </c>
      <c r="B7" s="191" t="str">
        <f t="shared" si="2"/>
        <v/>
      </c>
      <c r="C7" s="191" t="str">
        <f t="shared" si="2"/>
        <v/>
      </c>
      <c r="D7" s="191" t="str">
        <f t="shared" si="2"/>
        <v/>
      </c>
      <c r="E7" s="191" t="str">
        <f t="shared" si="2"/>
        <v/>
      </c>
      <c r="F7" s="191" t="str">
        <f t="shared" si="2"/>
        <v/>
      </c>
      <c r="G7" s="202" t="s">
        <v>264</v>
      </c>
      <c r="H7" s="203" t="s">
        <v>261</v>
      </c>
      <c r="I7" s="206"/>
      <c r="J7" s="192"/>
      <c r="K7" s="189">
        <v>6</v>
      </c>
      <c r="L7" s="198" t="s">
        <v>285</v>
      </c>
      <c r="M7" s="198" t="s">
        <v>250</v>
      </c>
    </row>
    <row r="8" spans="1:13" ht="20.149999999999999" customHeight="1" thickBot="1" x14ac:dyDescent="0.45">
      <c r="A8" s="191" t="str">
        <f t="shared" ref="A8:F8" si="3">IFERROR(INDEX($M:$M,MATCH(A6,$K:$K),0),"")</f>
        <v/>
      </c>
      <c r="B8" s="191" t="str">
        <f t="shared" si="3"/>
        <v/>
      </c>
      <c r="C8" s="191" t="str">
        <f t="shared" si="3"/>
        <v/>
      </c>
      <c r="D8" s="191" t="str">
        <f t="shared" si="3"/>
        <v/>
      </c>
      <c r="E8" s="191" t="str">
        <f t="shared" si="3"/>
        <v/>
      </c>
      <c r="F8" s="191" t="str">
        <f t="shared" si="3"/>
        <v/>
      </c>
      <c r="G8" s="204">
        <v>0.37847222222222227</v>
      </c>
      <c r="H8" s="205" t="s">
        <v>269</v>
      </c>
      <c r="I8" s="206"/>
      <c r="J8" s="192"/>
      <c r="K8" s="189">
        <v>7</v>
      </c>
      <c r="L8" s="198" t="s">
        <v>286</v>
      </c>
      <c r="M8" s="198" t="s">
        <v>250</v>
      </c>
    </row>
    <row r="9" spans="1:13" ht="20.149999999999999" customHeight="1" x14ac:dyDescent="0.4">
      <c r="A9" s="196"/>
      <c r="B9" s="196"/>
      <c r="C9" s="196"/>
      <c r="D9" s="196"/>
      <c r="E9" s="196"/>
      <c r="F9" s="196"/>
      <c r="G9" s="200">
        <v>0.38541666666666669</v>
      </c>
      <c r="H9" s="201" t="s">
        <v>268</v>
      </c>
      <c r="I9" s="206"/>
      <c r="J9" s="192"/>
      <c r="K9" s="189">
        <v>8</v>
      </c>
      <c r="L9" s="198" t="s">
        <v>300</v>
      </c>
      <c r="M9" s="198" t="s">
        <v>250</v>
      </c>
    </row>
    <row r="10" spans="1:13" ht="20.149999999999999" customHeight="1" x14ac:dyDescent="0.4">
      <c r="A10" s="191" t="str">
        <f t="shared" ref="A10:F10" si="4">IFERROR(INDEX($L:$L,MATCH(A9,$K:$K),0),"")</f>
        <v/>
      </c>
      <c r="B10" s="191" t="str">
        <f t="shared" si="4"/>
        <v/>
      </c>
      <c r="C10" s="191" t="str">
        <f t="shared" si="4"/>
        <v/>
      </c>
      <c r="D10" s="191" t="str">
        <f t="shared" si="4"/>
        <v/>
      </c>
      <c r="E10" s="191" t="str">
        <f t="shared" si="4"/>
        <v/>
      </c>
      <c r="F10" s="191" t="str">
        <f t="shared" si="4"/>
        <v/>
      </c>
      <c r="G10" s="202" t="s">
        <v>264</v>
      </c>
      <c r="H10" s="203" t="s">
        <v>270</v>
      </c>
      <c r="I10" s="206"/>
      <c r="J10" s="192"/>
      <c r="K10" s="189">
        <v>9</v>
      </c>
      <c r="L10" s="198" t="s">
        <v>301</v>
      </c>
      <c r="M10" s="198" t="s">
        <v>250</v>
      </c>
    </row>
    <row r="11" spans="1:13" ht="20.149999999999999" customHeight="1" thickBot="1" x14ac:dyDescent="0.45">
      <c r="A11" s="191" t="str">
        <f t="shared" ref="A11:F11" si="5">IFERROR(INDEX($M:$M,MATCH(A9,$K:$K),0),"")</f>
        <v/>
      </c>
      <c r="B11" s="191" t="str">
        <f t="shared" si="5"/>
        <v/>
      </c>
      <c r="C11" s="191" t="str">
        <f t="shared" si="5"/>
        <v/>
      </c>
      <c r="D11" s="191" t="str">
        <f t="shared" si="5"/>
        <v/>
      </c>
      <c r="E11" s="191" t="str">
        <f t="shared" si="5"/>
        <v/>
      </c>
      <c r="F11" s="191" t="str">
        <f t="shared" si="5"/>
        <v/>
      </c>
      <c r="G11" s="204">
        <v>0.41666666666666669</v>
      </c>
      <c r="H11" s="205" t="s">
        <v>269</v>
      </c>
      <c r="I11" s="206"/>
      <c r="J11" s="192"/>
      <c r="K11" s="189">
        <v>10</v>
      </c>
      <c r="L11" s="198" t="s">
        <v>289</v>
      </c>
      <c r="M11" s="198" t="s">
        <v>250</v>
      </c>
    </row>
    <row r="12" spans="1:13" ht="20.149999999999999" customHeight="1" x14ac:dyDescent="0.4">
      <c r="A12" s="196"/>
      <c r="B12" s="197"/>
      <c r="C12" s="196"/>
      <c r="D12" s="197"/>
      <c r="E12" s="196"/>
      <c r="F12" s="197"/>
      <c r="G12" s="200">
        <v>0.4236111111111111</v>
      </c>
      <c r="H12" s="201" t="s">
        <v>268</v>
      </c>
      <c r="I12" s="206"/>
      <c r="J12" s="192"/>
      <c r="K12" s="189">
        <v>11</v>
      </c>
      <c r="L12" s="198" t="s">
        <v>290</v>
      </c>
      <c r="M12" s="198" t="s">
        <v>250</v>
      </c>
    </row>
    <row r="13" spans="1:13" ht="20.149999999999999" customHeight="1" x14ac:dyDescent="0.4">
      <c r="A13" s="191" t="str">
        <f t="shared" ref="A13:F13" si="6">IFERROR(INDEX($L:$L,MATCH(A12,$K:$K),0),"")</f>
        <v/>
      </c>
      <c r="B13" s="191" t="str">
        <f t="shared" si="6"/>
        <v/>
      </c>
      <c r="C13" s="191" t="str">
        <f t="shared" si="6"/>
        <v/>
      </c>
      <c r="D13" s="191" t="str">
        <f t="shared" si="6"/>
        <v/>
      </c>
      <c r="E13" s="191" t="str">
        <f t="shared" si="6"/>
        <v/>
      </c>
      <c r="F13" s="191" t="str">
        <f t="shared" si="6"/>
        <v/>
      </c>
      <c r="G13" s="202" t="s">
        <v>264</v>
      </c>
      <c r="H13" s="203" t="s">
        <v>271</v>
      </c>
      <c r="I13" s="206"/>
      <c r="J13" s="192"/>
      <c r="K13" s="189">
        <v>12</v>
      </c>
      <c r="L13" s="198" t="s">
        <v>291</v>
      </c>
      <c r="M13" s="198" t="s">
        <v>250</v>
      </c>
    </row>
    <row r="14" spans="1:13" ht="20.149999999999999" customHeight="1" thickBot="1" x14ac:dyDescent="0.45">
      <c r="A14" s="191" t="str">
        <f t="shared" ref="A14:F14" si="7">IFERROR(INDEX($M:$M,MATCH(A12,$K:$K),0),"")</f>
        <v/>
      </c>
      <c r="B14" s="191" t="str">
        <f t="shared" si="7"/>
        <v/>
      </c>
      <c r="C14" s="191" t="str">
        <f t="shared" si="7"/>
        <v/>
      </c>
      <c r="D14" s="191" t="str">
        <f t="shared" si="7"/>
        <v/>
      </c>
      <c r="E14" s="191" t="str">
        <f t="shared" si="7"/>
        <v/>
      </c>
      <c r="F14" s="191" t="str">
        <f t="shared" si="7"/>
        <v/>
      </c>
      <c r="G14" s="204">
        <v>0.4548611111111111</v>
      </c>
      <c r="H14" s="205" t="s">
        <v>269</v>
      </c>
      <c r="I14" s="206"/>
      <c r="J14" s="192"/>
      <c r="K14" s="189">
        <v>13</v>
      </c>
      <c r="L14" s="198" t="s">
        <v>294</v>
      </c>
      <c r="M14" s="198" t="s">
        <v>250</v>
      </c>
    </row>
    <row r="15" spans="1:13" ht="20.149999999999999" customHeight="1" x14ac:dyDescent="0.4">
      <c r="A15" s="196"/>
      <c r="B15" s="197"/>
      <c r="C15" s="196"/>
      <c r="D15" s="197"/>
      <c r="E15" s="196">
        <v>3</v>
      </c>
      <c r="F15" s="197"/>
      <c r="G15" s="200">
        <v>0.46180555555555558</v>
      </c>
      <c r="H15" s="201" t="s">
        <v>268</v>
      </c>
      <c r="I15" s="206"/>
      <c r="J15" s="192"/>
      <c r="K15" s="189">
        <v>14</v>
      </c>
      <c r="L15" s="198" t="s">
        <v>292</v>
      </c>
      <c r="M15" s="198" t="s">
        <v>250</v>
      </c>
    </row>
    <row r="16" spans="1:13" ht="20.149999999999999" customHeight="1" x14ac:dyDescent="0.4">
      <c r="A16" s="191" t="str">
        <f t="shared" ref="A16:F16" si="8">IFERROR(INDEX($L:$L,MATCH(A15,$K:$K),0),"")</f>
        <v/>
      </c>
      <c r="B16" s="191" t="str">
        <f t="shared" si="8"/>
        <v/>
      </c>
      <c r="C16" s="191" t="str">
        <f t="shared" si="8"/>
        <v/>
      </c>
      <c r="D16" s="191" t="str">
        <f t="shared" si="8"/>
        <v/>
      </c>
      <c r="E16" s="191" t="str">
        <f t="shared" si="8"/>
        <v>數學</v>
      </c>
      <c r="F16" s="191" t="str">
        <f t="shared" si="8"/>
        <v/>
      </c>
      <c r="G16" s="202" t="s">
        <v>264</v>
      </c>
      <c r="H16" s="203" t="s">
        <v>272</v>
      </c>
      <c r="I16" s="206"/>
      <c r="J16" s="192"/>
      <c r="K16" s="189">
        <v>15</v>
      </c>
      <c r="L16" s="198" t="s">
        <v>293</v>
      </c>
      <c r="M16" s="198" t="s">
        <v>250</v>
      </c>
    </row>
    <row r="17" spans="1:13" ht="20.149999999999999" customHeight="1" thickBot="1" x14ac:dyDescent="0.45">
      <c r="A17" s="191" t="str">
        <f t="shared" ref="A17:F17" si="9">IFERROR(INDEX($M:$M,MATCH(A15,$K:$K),0),"")</f>
        <v/>
      </c>
      <c r="B17" s="191" t="str">
        <f t="shared" si="9"/>
        <v/>
      </c>
      <c r="C17" s="191" t="str">
        <f t="shared" si="9"/>
        <v/>
      </c>
      <c r="D17" s="191" t="str">
        <f t="shared" si="9"/>
        <v/>
      </c>
      <c r="E17" s="191" t="str">
        <f t="shared" si="9"/>
        <v>.</v>
      </c>
      <c r="F17" s="191" t="str">
        <f t="shared" si="9"/>
        <v/>
      </c>
      <c r="G17" s="204">
        <v>0.49305555555555558</v>
      </c>
      <c r="H17" s="205" t="s">
        <v>269</v>
      </c>
      <c r="I17" s="207"/>
      <c r="J17" s="192"/>
      <c r="K17" s="189">
        <v>16</v>
      </c>
      <c r="L17" s="198" t="s">
        <v>295</v>
      </c>
      <c r="M17" s="198" t="s">
        <v>250</v>
      </c>
    </row>
    <row r="18" spans="1:13" ht="20.149999999999999" customHeight="1" thickBot="1" x14ac:dyDescent="0.45">
      <c r="A18" s="254"/>
      <c r="B18" s="255"/>
      <c r="C18" s="255"/>
      <c r="D18" s="255"/>
      <c r="E18" s="255"/>
      <c r="F18" s="255"/>
      <c r="G18" s="255"/>
      <c r="H18" s="255"/>
      <c r="I18" s="256"/>
      <c r="J18" s="193"/>
      <c r="K18" s="189">
        <v>17</v>
      </c>
      <c r="L18" s="198" t="s">
        <v>296</v>
      </c>
      <c r="M18" s="198" t="s">
        <v>250</v>
      </c>
    </row>
    <row r="19" spans="1:13" ht="20.149999999999999" customHeight="1" x14ac:dyDescent="0.4">
      <c r="A19" s="196"/>
      <c r="B19" s="197"/>
      <c r="C19" s="196"/>
      <c r="D19" s="197"/>
      <c r="E19" s="196"/>
      <c r="F19" s="197">
        <v>2</v>
      </c>
      <c r="G19" s="200">
        <v>0.54861111111111105</v>
      </c>
      <c r="H19" s="201" t="s">
        <v>268</v>
      </c>
      <c r="I19" s="201" t="s">
        <v>273</v>
      </c>
      <c r="J19" s="190"/>
      <c r="K19" s="189">
        <v>18</v>
      </c>
      <c r="L19" s="198" t="s">
        <v>287</v>
      </c>
      <c r="M19" s="198" t="s">
        <v>250</v>
      </c>
    </row>
    <row r="20" spans="1:13" ht="20.149999999999999" customHeight="1" x14ac:dyDescent="0.4">
      <c r="A20" s="191" t="str">
        <f t="shared" ref="A20:F20" si="10">IFERROR(INDEX($L:$L,MATCH(A19,$K:$K),0),"")</f>
        <v/>
      </c>
      <c r="B20" s="191" t="str">
        <f t="shared" si="10"/>
        <v/>
      </c>
      <c r="C20" s="191" t="str">
        <f t="shared" si="10"/>
        <v/>
      </c>
      <c r="D20" s="191" t="str">
        <f t="shared" si="10"/>
        <v/>
      </c>
      <c r="E20" s="191" t="str">
        <f t="shared" si="10"/>
        <v/>
      </c>
      <c r="F20" s="191" t="str">
        <f t="shared" si="10"/>
        <v>英文</v>
      </c>
      <c r="G20" s="202" t="s">
        <v>264</v>
      </c>
      <c r="H20" s="203" t="s">
        <v>274</v>
      </c>
      <c r="I20" s="203" t="s">
        <v>266</v>
      </c>
      <c r="J20" s="190"/>
      <c r="K20" s="189">
        <v>19</v>
      </c>
      <c r="L20" s="198" t="s">
        <v>288</v>
      </c>
      <c r="M20" s="198" t="s">
        <v>250</v>
      </c>
    </row>
    <row r="21" spans="1:13" ht="20.149999999999999" customHeight="1" thickBot="1" x14ac:dyDescent="0.45">
      <c r="A21" s="191" t="str">
        <f t="shared" ref="A21:F21" si="11">IFERROR(INDEX($M:$M,MATCH(A19,$K:$K),0),"")</f>
        <v/>
      </c>
      <c r="B21" s="191" t="str">
        <f t="shared" si="11"/>
        <v/>
      </c>
      <c r="C21" s="191" t="str">
        <f t="shared" si="11"/>
        <v/>
      </c>
      <c r="D21" s="191" t="str">
        <f t="shared" si="11"/>
        <v/>
      </c>
      <c r="E21" s="191" t="str">
        <f t="shared" si="11"/>
        <v/>
      </c>
      <c r="F21" s="191" t="str">
        <f t="shared" si="11"/>
        <v>.</v>
      </c>
      <c r="G21" s="204">
        <v>0.57986111111111105</v>
      </c>
      <c r="H21" s="205" t="s">
        <v>269</v>
      </c>
      <c r="I21" s="206"/>
      <c r="J21" s="192"/>
      <c r="K21" s="189">
        <v>20</v>
      </c>
      <c r="L21" s="198" t="s">
        <v>302</v>
      </c>
      <c r="M21" s="198" t="s">
        <v>250</v>
      </c>
    </row>
    <row r="22" spans="1:13" ht="20.149999999999999" customHeight="1" x14ac:dyDescent="0.4">
      <c r="A22" s="196"/>
      <c r="B22" s="197"/>
      <c r="C22" s="196"/>
      <c r="D22" s="197"/>
      <c r="E22" s="196"/>
      <c r="F22" s="197"/>
      <c r="G22" s="200">
        <v>0.58680555555555558</v>
      </c>
      <c r="H22" s="201" t="s">
        <v>268</v>
      </c>
      <c r="I22" s="206"/>
      <c r="J22" s="192"/>
      <c r="K22" s="189">
        <v>21</v>
      </c>
      <c r="L22" s="198" t="s">
        <v>298</v>
      </c>
      <c r="M22" s="198" t="s">
        <v>250</v>
      </c>
    </row>
    <row r="23" spans="1:13" ht="20.149999999999999" customHeight="1" x14ac:dyDescent="0.4">
      <c r="A23" s="191" t="str">
        <f t="shared" ref="A23:F23" si="12">IFERROR(INDEX($L:$L,MATCH(A22,$K:$K),0),"")</f>
        <v/>
      </c>
      <c r="B23" s="191" t="str">
        <f t="shared" si="12"/>
        <v/>
      </c>
      <c r="C23" s="191" t="str">
        <f t="shared" si="12"/>
        <v/>
      </c>
      <c r="D23" s="191" t="str">
        <f t="shared" si="12"/>
        <v/>
      </c>
      <c r="E23" s="191" t="str">
        <f t="shared" si="12"/>
        <v/>
      </c>
      <c r="F23" s="191" t="str">
        <f t="shared" si="12"/>
        <v/>
      </c>
      <c r="G23" s="202" t="s">
        <v>264</v>
      </c>
      <c r="H23" s="203" t="s">
        <v>257</v>
      </c>
      <c r="I23" s="206"/>
      <c r="J23" s="192"/>
      <c r="K23" s="189">
        <v>22</v>
      </c>
      <c r="L23" s="198" t="s">
        <v>299</v>
      </c>
      <c r="M23" s="198" t="s">
        <v>250</v>
      </c>
    </row>
    <row r="24" spans="1:13" ht="20.149999999999999" customHeight="1" thickBot="1" x14ac:dyDescent="0.45">
      <c r="A24" s="191" t="str">
        <f t="shared" ref="A24:F24" si="13">IFERROR(INDEX($M:$M,MATCH(A22,$K:$K),0),"")</f>
        <v/>
      </c>
      <c r="B24" s="191" t="str">
        <f t="shared" si="13"/>
        <v/>
      </c>
      <c r="C24" s="191" t="str">
        <f t="shared" si="13"/>
        <v/>
      </c>
      <c r="D24" s="191" t="str">
        <f t="shared" si="13"/>
        <v/>
      </c>
      <c r="E24" s="191" t="str">
        <f t="shared" si="13"/>
        <v/>
      </c>
      <c r="F24" s="191" t="str">
        <f t="shared" si="13"/>
        <v/>
      </c>
      <c r="G24" s="204">
        <v>0.61805555555555558</v>
      </c>
      <c r="H24" s="205" t="s">
        <v>269</v>
      </c>
      <c r="I24" s="206"/>
      <c r="J24" s="192"/>
      <c r="K24" s="189">
        <v>23</v>
      </c>
      <c r="L24" s="198" t="s">
        <v>297</v>
      </c>
      <c r="M24" s="198" t="s">
        <v>250</v>
      </c>
    </row>
    <row r="25" spans="1:13" ht="20.149999999999999" customHeight="1" x14ac:dyDescent="0.4">
      <c r="A25" s="196"/>
      <c r="B25" s="197"/>
      <c r="C25" s="196"/>
      <c r="D25" s="197"/>
      <c r="E25" s="196"/>
      <c r="F25" s="197"/>
      <c r="G25" s="200">
        <v>0.625</v>
      </c>
      <c r="H25" s="201" t="s">
        <v>268</v>
      </c>
      <c r="I25" s="206"/>
      <c r="J25" s="192"/>
      <c r="K25" s="189">
        <v>24</v>
      </c>
      <c r="L25" s="198" t="s">
        <v>303</v>
      </c>
      <c r="M25" s="198" t="s">
        <v>250</v>
      </c>
    </row>
    <row r="26" spans="1:13" ht="20.149999999999999" customHeight="1" x14ac:dyDescent="0.4">
      <c r="A26" s="191" t="str">
        <f t="shared" ref="A26:F26" si="14">IFERROR(INDEX($L:$L,MATCH(A25,$K:$K),0),"")</f>
        <v/>
      </c>
      <c r="B26" s="191" t="str">
        <f t="shared" si="14"/>
        <v/>
      </c>
      <c r="C26" s="191" t="str">
        <f t="shared" si="14"/>
        <v/>
      </c>
      <c r="D26" s="191" t="str">
        <f t="shared" si="14"/>
        <v/>
      </c>
      <c r="E26" s="191" t="str">
        <f t="shared" si="14"/>
        <v/>
      </c>
      <c r="F26" s="191" t="str">
        <f t="shared" si="14"/>
        <v/>
      </c>
      <c r="G26" s="202" t="s">
        <v>264</v>
      </c>
      <c r="H26" s="203" t="s">
        <v>275</v>
      </c>
      <c r="I26" s="206"/>
      <c r="J26" s="192"/>
      <c r="K26" s="189">
        <v>25</v>
      </c>
      <c r="L26" s="198" t="s">
        <v>311</v>
      </c>
      <c r="M26" s="198" t="s">
        <v>250</v>
      </c>
    </row>
    <row r="27" spans="1:13" ht="20.149999999999999" customHeight="1" thickBot="1" x14ac:dyDescent="0.45">
      <c r="A27" s="191" t="str">
        <f t="shared" ref="A27:F27" si="15">IFERROR(INDEX($M:$M,MATCH(A25,$K:$K),0),"")</f>
        <v/>
      </c>
      <c r="B27" s="191" t="str">
        <f t="shared" si="15"/>
        <v/>
      </c>
      <c r="C27" s="191" t="str">
        <f t="shared" si="15"/>
        <v/>
      </c>
      <c r="D27" s="191" t="str">
        <f t="shared" si="15"/>
        <v/>
      </c>
      <c r="E27" s="191" t="str">
        <f t="shared" si="15"/>
        <v/>
      </c>
      <c r="F27" s="191" t="str">
        <f t="shared" si="15"/>
        <v/>
      </c>
      <c r="G27" s="204">
        <v>0.65625</v>
      </c>
      <c r="H27" s="205" t="s">
        <v>269</v>
      </c>
      <c r="I27" s="206"/>
      <c r="J27" s="192"/>
      <c r="K27" s="189">
        <v>26</v>
      </c>
      <c r="L27" s="198" t="s">
        <v>304</v>
      </c>
      <c r="M27" s="198" t="s">
        <v>562</v>
      </c>
    </row>
    <row r="28" spans="1:13" ht="20.149999999999999" customHeight="1" x14ac:dyDescent="0.4">
      <c r="A28" s="196"/>
      <c r="B28" s="197">
        <v>27</v>
      </c>
      <c r="C28" s="196">
        <v>33</v>
      </c>
      <c r="D28" s="197">
        <v>28</v>
      </c>
      <c r="E28" s="196">
        <v>29</v>
      </c>
      <c r="F28" s="197">
        <v>26</v>
      </c>
      <c r="G28" s="200">
        <v>0.66666666666666663</v>
      </c>
      <c r="H28" s="201" t="s">
        <v>268</v>
      </c>
      <c r="I28" s="206"/>
      <c r="J28" s="192"/>
      <c r="K28" s="189">
        <v>27</v>
      </c>
      <c r="L28" s="198" t="s">
        <v>305</v>
      </c>
      <c r="M28" s="198" t="s">
        <v>563</v>
      </c>
    </row>
    <row r="29" spans="1:13" ht="20.149999999999999" customHeight="1" x14ac:dyDescent="0.4">
      <c r="A29" s="191" t="str">
        <f t="shared" ref="A29:F29" si="16">IFERROR(INDEX($L:$L,MATCH(A28,$K:$K),0),"")</f>
        <v/>
      </c>
      <c r="B29" s="191" t="str">
        <f t="shared" si="16"/>
        <v>英文聽力</v>
      </c>
      <c r="C29" s="191" t="str">
        <f t="shared" si="16"/>
        <v>科學探究</v>
      </c>
      <c r="D29" s="191" t="str">
        <f t="shared" si="16"/>
        <v>趣味數學</v>
      </c>
      <c r="E29" s="191" t="str">
        <f t="shared" si="16"/>
        <v>自然科學</v>
      </c>
      <c r="F29" s="191" t="str">
        <f t="shared" si="16"/>
        <v>閱讀指導</v>
      </c>
      <c r="G29" s="202" t="s">
        <v>264</v>
      </c>
      <c r="H29" s="203" t="s">
        <v>276</v>
      </c>
      <c r="I29" s="206"/>
      <c r="J29" s="192"/>
      <c r="K29" s="189">
        <v>28</v>
      </c>
      <c r="L29" s="198" t="s">
        <v>306</v>
      </c>
      <c r="M29" s="198" t="s">
        <v>564</v>
      </c>
    </row>
    <row r="30" spans="1:13" ht="20.149999999999999" customHeight="1" thickBot="1" x14ac:dyDescent="0.45">
      <c r="A30" s="191" t="str">
        <f t="shared" ref="A30:F30" si="17">IFERROR(INDEX($M:$M,MATCH(A28,$K:$K),0),"")</f>
        <v/>
      </c>
      <c r="B30" s="191" t="str">
        <f t="shared" si="17"/>
        <v>教師2</v>
      </c>
      <c r="C30" s="191" t="str">
        <f t="shared" si="17"/>
        <v>教師8</v>
      </c>
      <c r="D30" s="191" t="str">
        <f t="shared" si="17"/>
        <v>教師3</v>
      </c>
      <c r="E30" s="191" t="str">
        <f t="shared" si="17"/>
        <v>教師4</v>
      </c>
      <c r="F30" s="191" t="str">
        <f t="shared" si="17"/>
        <v>教師1</v>
      </c>
      <c r="G30" s="204">
        <v>0.69791666666666663</v>
      </c>
      <c r="H30" s="205" t="s">
        <v>269</v>
      </c>
      <c r="I30" s="206"/>
      <c r="J30" s="192"/>
      <c r="K30" s="189">
        <v>29</v>
      </c>
      <c r="L30" s="198" t="s">
        <v>307</v>
      </c>
      <c r="M30" s="198" t="s">
        <v>565</v>
      </c>
    </row>
    <row r="31" spans="1:13" ht="20.149999999999999" customHeight="1" x14ac:dyDescent="0.4">
      <c r="A31" s="196"/>
      <c r="B31" s="197">
        <v>27</v>
      </c>
      <c r="C31" s="196">
        <v>33</v>
      </c>
      <c r="D31" s="197">
        <v>29</v>
      </c>
      <c r="E31" s="196">
        <v>29</v>
      </c>
      <c r="F31" s="197">
        <v>28</v>
      </c>
      <c r="G31" s="200">
        <v>0.70138888888888884</v>
      </c>
      <c r="H31" s="201" t="s">
        <v>268</v>
      </c>
      <c r="I31" s="206"/>
      <c r="J31" s="192"/>
      <c r="K31" s="189">
        <v>30</v>
      </c>
      <c r="L31" s="198" t="s">
        <v>308</v>
      </c>
      <c r="M31" s="198" t="s">
        <v>566</v>
      </c>
    </row>
    <row r="32" spans="1:13" ht="20.149999999999999" customHeight="1" x14ac:dyDescent="0.4">
      <c r="A32" s="191" t="str">
        <f t="shared" ref="A32:F32" si="18">IFERROR(INDEX($L:$L,MATCH(A31,$K:$K),0),"")</f>
        <v/>
      </c>
      <c r="B32" s="191" t="str">
        <f t="shared" si="18"/>
        <v>英文聽力</v>
      </c>
      <c r="C32" s="191" t="str">
        <f t="shared" si="18"/>
        <v>科學探究</v>
      </c>
      <c r="D32" s="191" t="str">
        <f t="shared" si="18"/>
        <v>自然科學</v>
      </c>
      <c r="E32" s="191" t="str">
        <f t="shared" si="18"/>
        <v>自然科學</v>
      </c>
      <c r="F32" s="191" t="str">
        <f t="shared" si="18"/>
        <v>趣味數學</v>
      </c>
      <c r="G32" s="202" t="s">
        <v>264</v>
      </c>
      <c r="H32" s="203" t="s">
        <v>277</v>
      </c>
      <c r="I32" s="206"/>
      <c r="J32" s="192"/>
      <c r="K32" s="189">
        <v>31</v>
      </c>
      <c r="L32" s="198" t="s">
        <v>310</v>
      </c>
      <c r="M32" s="198" t="s">
        <v>567</v>
      </c>
    </row>
    <row r="33" spans="1:13" ht="20.149999999999999" customHeight="1" thickBot="1" x14ac:dyDescent="0.45">
      <c r="A33" s="208" t="str">
        <f t="shared" ref="A33:F33" si="19">IFERROR(INDEX($M:$M,MATCH(A31,$K:$K),0),"")</f>
        <v/>
      </c>
      <c r="B33" s="208" t="str">
        <f t="shared" si="19"/>
        <v>教師2</v>
      </c>
      <c r="C33" s="208" t="str">
        <f t="shared" si="19"/>
        <v>教師8</v>
      </c>
      <c r="D33" s="208" t="str">
        <f t="shared" si="19"/>
        <v>教師4</v>
      </c>
      <c r="E33" s="208" t="str">
        <f t="shared" si="19"/>
        <v>教師4</v>
      </c>
      <c r="F33" s="208" t="str">
        <f t="shared" si="19"/>
        <v>教師3</v>
      </c>
      <c r="G33" s="204">
        <v>0.73263888888888884</v>
      </c>
      <c r="H33" s="205" t="s">
        <v>269</v>
      </c>
      <c r="I33" s="207"/>
      <c r="J33" s="192"/>
      <c r="K33" s="189">
        <v>32</v>
      </c>
      <c r="L33" s="198" t="s">
        <v>309</v>
      </c>
      <c r="M33" s="198" t="s">
        <v>568</v>
      </c>
    </row>
    <row r="34" spans="1:13" ht="20.149999999999999" customHeight="1" x14ac:dyDescent="0.4">
      <c r="K34" s="189">
        <v>33</v>
      </c>
      <c r="L34" s="198" t="s">
        <v>313</v>
      </c>
      <c r="M34" s="198" t="s">
        <v>569</v>
      </c>
    </row>
    <row r="35" spans="1:13" ht="20.149999999999999" customHeight="1" x14ac:dyDescent="0.4">
      <c r="K35" s="189">
        <v>34</v>
      </c>
      <c r="L35" s="198"/>
      <c r="M35" s="198"/>
    </row>
    <row r="36" spans="1:13" ht="20.149999999999999" customHeight="1" x14ac:dyDescent="0.4">
      <c r="K36" s="189">
        <v>35</v>
      </c>
      <c r="L36" s="198"/>
      <c r="M36" s="198"/>
    </row>
    <row r="37" spans="1:13" ht="20.149999999999999" customHeight="1" x14ac:dyDescent="0.4">
      <c r="K37" s="189">
        <v>36</v>
      </c>
      <c r="L37" s="198"/>
      <c r="M37" s="198"/>
    </row>
    <row r="38" spans="1:13" ht="20.149999999999999" customHeight="1" x14ac:dyDescent="0.4">
      <c r="K38" s="189">
        <v>37</v>
      </c>
      <c r="L38" s="198"/>
      <c r="M38" s="198"/>
    </row>
    <row r="39" spans="1:13" ht="20.149999999999999" customHeight="1" x14ac:dyDescent="0.4">
      <c r="K39" s="189">
        <v>38</v>
      </c>
      <c r="L39" s="198"/>
      <c r="M39" s="198"/>
    </row>
    <row r="40" spans="1:13" ht="20.149999999999999" customHeight="1" x14ac:dyDescent="0.4">
      <c r="K40" s="189">
        <v>39</v>
      </c>
      <c r="L40" s="198"/>
      <c r="M40" s="198"/>
    </row>
    <row r="41" spans="1:13" ht="20.149999999999999" customHeight="1" x14ac:dyDescent="0.4">
      <c r="K41" s="189">
        <v>40</v>
      </c>
      <c r="L41" s="198"/>
      <c r="M41" s="198"/>
    </row>
    <row r="42" spans="1:13" ht="20.149999999999999" customHeight="1" x14ac:dyDescent="0.4">
      <c r="K42" s="189">
        <v>41</v>
      </c>
      <c r="L42" s="198"/>
      <c r="M42" s="198"/>
    </row>
    <row r="43" spans="1:13" ht="20.149999999999999" customHeight="1" x14ac:dyDescent="0.4">
      <c r="K43" s="189">
        <v>42</v>
      </c>
      <c r="L43" s="198"/>
      <c r="M43" s="198"/>
    </row>
    <row r="44" spans="1:13" ht="20.149999999999999" customHeight="1" x14ac:dyDescent="0.4">
      <c r="K44" s="189">
        <v>43</v>
      </c>
      <c r="L44" s="198"/>
      <c r="M44" s="198"/>
    </row>
    <row r="45" spans="1:13" ht="20.149999999999999" customHeight="1" x14ac:dyDescent="0.4">
      <c r="K45" s="189">
        <v>44</v>
      </c>
      <c r="L45" s="198"/>
      <c r="M45" s="198"/>
    </row>
    <row r="46" spans="1:13" ht="20.149999999999999" customHeight="1" x14ac:dyDescent="0.4">
      <c r="K46" s="189">
        <v>45</v>
      </c>
      <c r="L46" s="198"/>
      <c r="M46" s="198"/>
    </row>
  </sheetData>
  <sheetProtection algorithmName="SHA-512" hashValue="f2rKwofsZh8Op/Ouqroq7gruLO35aJgRdlXL1+K2j+GbdWN6HYhcP9LcPqV/eUDVt/lc+6TdI72UyjjLhffaYA==" saltValue="CtDj9l5j/ilehjmq1g1q3g==" spinCount="100000" sheet="1" objects="1" scenarios="1"/>
  <mergeCells count="2">
    <mergeCell ref="A18:I18"/>
    <mergeCell ref="G2:I2"/>
  </mergeCells>
  <phoneticPr fontId="1" type="noConversion"/>
  <pageMargins left="0.39370078740157483" right="0.39370078740157483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已命名的範圍</vt:lpstr>
      </vt:variant>
      <vt:variant>
        <vt:i4>1</vt:i4>
      </vt:variant>
    </vt:vector>
  </HeadingPairs>
  <TitlesOfParts>
    <vt:vector size="30" baseType="lpstr">
      <vt:lpstr>座位輸入</vt:lpstr>
      <vt:lpstr>座位(5排.6列)</vt:lpstr>
      <vt:lpstr>座位(5排.7列) </vt:lpstr>
      <vt:lpstr>座位(6排.5列)</vt:lpstr>
      <vt:lpstr>座位(6排.6列)</vt:lpstr>
      <vt:lpstr>座位(5組)</vt:lpstr>
      <vt:lpstr>座位(6組)</vt:lpstr>
      <vt:lpstr>打掃工作</vt:lpstr>
      <vt:lpstr>課表輸入</vt:lpstr>
      <vt:lpstr>課表 (右起)</vt:lpstr>
      <vt:lpstr>課表 (右起) (2小)</vt:lpstr>
      <vt:lpstr>課表 (左起) </vt:lpstr>
      <vt:lpstr>課表 (左起)  (2小)</vt:lpstr>
      <vt:lpstr>收件</vt:lpstr>
      <vt:lpstr>成績(手寫)</vt:lpstr>
      <vt:lpstr>平1成績(電腦)</vt:lpstr>
      <vt:lpstr>平2成績(電腦)</vt:lpstr>
      <vt:lpstr>平3成績(電腦) </vt:lpstr>
      <vt:lpstr>段1成績(電腦)</vt:lpstr>
      <vt:lpstr>段2成績(電腦)</vt:lpstr>
      <vt:lpstr>段3成績(電腦)</vt:lpstr>
      <vt:lpstr>獎懲-通用</vt:lpstr>
      <vt:lpstr>獎懲-幹部</vt:lpstr>
      <vt:lpstr>獎懲-小老師</vt:lpstr>
      <vt:lpstr>名條</vt:lpstr>
      <vt:lpstr>班親會(雙面列印)</vt:lpstr>
      <vt:lpstr>通訊錄</vt:lpstr>
      <vt:lpstr>搜尋</vt:lpstr>
      <vt:lpstr>個資</vt:lpstr>
      <vt:lpstr>座位輸入!Print_Area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Power</cp:lastModifiedBy>
  <cp:lastPrinted>2020-06-17T07:02:43Z</cp:lastPrinted>
  <dcterms:created xsi:type="dcterms:W3CDTF">2019-11-17T13:05:56Z</dcterms:created>
  <dcterms:modified xsi:type="dcterms:W3CDTF">2020-06-23T23:39:04Z</dcterms:modified>
</cp:coreProperties>
</file>