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764" windowWidth="19200" windowHeight="6360" activeTab="0"/>
  </bookViews>
  <sheets>
    <sheet name="報名表" sheetId="1" r:id="rId1"/>
    <sheet name="相容性報表" sheetId="2" r:id="rId2"/>
    <sheet name="相容性報表 (1)" sheetId="3" r:id="rId3"/>
    <sheet name="工作表2" sheetId="4" r:id="rId4"/>
    <sheet name="隊職員名單" sheetId="5" state="hidden" r:id="rId5"/>
  </sheets>
  <definedNames>
    <definedName name="黃薇如">'報名表'!$D$4</definedName>
  </definedNames>
  <calcPr fullCalcOnLoad="1"/>
</workbook>
</file>

<file path=xl/sharedStrings.xml><?xml version="1.0" encoding="utf-8"?>
<sst xmlns="http://schemas.openxmlformats.org/spreadsheetml/2006/main" count="855" uniqueCount="794">
  <si>
    <t>競賽項目</t>
  </si>
  <si>
    <t>02  跳遠</t>
  </si>
  <si>
    <t>03  鉛球</t>
  </si>
  <si>
    <t>04  100M</t>
  </si>
  <si>
    <t>05  200M</t>
  </si>
  <si>
    <t>06  400M</t>
  </si>
  <si>
    <t>07  800M</t>
  </si>
  <si>
    <t>08  1500M</t>
  </si>
  <si>
    <t>09  4X100M接力</t>
  </si>
  <si>
    <t>跳高</t>
  </si>
  <si>
    <t>班級</t>
  </si>
  <si>
    <t>跳遠</t>
  </si>
  <si>
    <t>領隊</t>
  </si>
  <si>
    <t>教練</t>
  </si>
  <si>
    <t>隊長(康樂股長)</t>
  </si>
  <si>
    <t>鉛球</t>
  </si>
  <si>
    <t>注意:</t>
  </si>
  <si>
    <t>100M</t>
  </si>
  <si>
    <t>200M</t>
  </si>
  <si>
    <t>3.4X100M接力比賽項目，每班每性別報名1隊，每隊最多6人(含候補)。</t>
  </si>
  <si>
    <t>400M</t>
  </si>
  <si>
    <t>800M</t>
  </si>
  <si>
    <t>1500M</t>
  </si>
  <si>
    <t>單位簡銜</t>
  </si>
  <si>
    <t>編號</t>
  </si>
  <si>
    <t>報名項目一</t>
  </si>
  <si>
    <t>報名項目二</t>
  </si>
  <si>
    <t>4X100M接力</t>
  </si>
  <si>
    <t>報名參賽項目名稱</t>
  </si>
  <si>
    <t>性別編號</t>
  </si>
  <si>
    <t>單位簡銜</t>
  </si>
  <si>
    <t>編號</t>
  </si>
  <si>
    <t>4X100M接力</t>
  </si>
  <si>
    <t>報名參賽項目名稱</t>
  </si>
  <si>
    <t>周杰偷</t>
  </si>
  <si>
    <t>09</t>
  </si>
  <si>
    <t>男編號</t>
  </si>
  <si>
    <t>女編號</t>
  </si>
  <si>
    <t>男</t>
  </si>
  <si>
    <t>女</t>
  </si>
  <si>
    <t>陳信紅</t>
  </si>
  <si>
    <t>一年一班</t>
  </si>
  <si>
    <t>陳小秋</t>
  </si>
  <si>
    <t>03</t>
  </si>
  <si>
    <t>05</t>
  </si>
  <si>
    <t>09</t>
  </si>
  <si>
    <t>鉛球,200M,4X100M</t>
  </si>
  <si>
    <t>一年二班</t>
  </si>
  <si>
    <t>吳曉民</t>
  </si>
  <si>
    <t>06</t>
  </si>
  <si>
    <t>09</t>
  </si>
  <si>
    <t>200M,400M,4X100M</t>
  </si>
  <si>
    <t>一年三班</t>
  </si>
  <si>
    <t>李小圓</t>
  </si>
  <si>
    <t>08</t>
  </si>
  <si>
    <t>跳遠,1500M,4X100M,</t>
  </si>
  <si>
    <t>一年四班</t>
  </si>
  <si>
    <t>林意名</t>
  </si>
  <si>
    <t>鉛球,,</t>
  </si>
  <si>
    <t>一年五班</t>
  </si>
  <si>
    <t>一年六班</t>
  </si>
  <si>
    <t>01  跳高</t>
  </si>
  <si>
    <t>一年七班</t>
  </si>
  <si>
    <t>一年八班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</si>
  <si>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</si>
  <si>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</si>
  <si>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</si>
  <si>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</si>
  <si>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</si>
  <si>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</si>
  <si>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</si>
  <si>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</si>
  <si>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單位簡銜</t>
  </si>
  <si>
    <t>報名參賽項目名稱</t>
  </si>
  <si>
    <t>三年一班</t>
  </si>
  <si>
    <t>報名項目一</t>
  </si>
  <si>
    <t>報名項目二</t>
  </si>
  <si>
    <t>三年二班</t>
  </si>
  <si>
    <t>林志霖</t>
  </si>
  <si>
    <t>三年三班</t>
  </si>
  <si>
    <t>李聞</t>
  </si>
  <si>
    <t>05</t>
  </si>
  <si>
    <t>07</t>
  </si>
  <si>
    <t>200M,800M</t>
  </si>
  <si>
    <t>三年四班</t>
  </si>
  <si>
    <t>陳小秋</t>
  </si>
  <si>
    <t>07</t>
  </si>
  <si>
    <t>800M,4X100M</t>
  </si>
  <si>
    <t>三年五班</t>
  </si>
  <si>
    <t>潘小澐</t>
  </si>
  <si>
    <t>鉛球,200M,4X100M</t>
  </si>
  <si>
    <t>三年六班</t>
  </si>
  <si>
    <t>蘇小金</t>
  </si>
  <si>
    <t>02</t>
  </si>
  <si>
    <t>04</t>
  </si>
  <si>
    <t>跳遠,100M</t>
  </si>
  <si>
    <t>三年七班</t>
  </si>
  <si>
    <t>胡小月</t>
  </si>
  <si>
    <t>06</t>
  </si>
  <si>
    <t>三年八班</t>
  </si>
  <si>
    <t>男子組</t>
  </si>
  <si>
    <t>女子組</t>
  </si>
  <si>
    <t>陳怡雯</t>
  </si>
  <si>
    <t>陳翊翔</t>
  </si>
  <si>
    <t>班級座號</t>
  </si>
  <si>
    <t>班級座號</t>
  </si>
  <si>
    <t>跳遠,4X100M</t>
  </si>
  <si>
    <t>04</t>
  </si>
  <si>
    <t>100M,,</t>
  </si>
  <si>
    <t>09</t>
  </si>
  <si>
    <t>,,4X100M</t>
  </si>
  <si>
    <t>400M,4X100M</t>
  </si>
  <si>
    <t>陳偉昕</t>
  </si>
  <si>
    <t>曾品瑄</t>
  </si>
  <si>
    <t>王品妍</t>
  </si>
  <si>
    <t>王智鈞</t>
  </si>
  <si>
    <t>王億鴻</t>
  </si>
  <si>
    <t>朱昀希</t>
  </si>
  <si>
    <t>朱芳嫻</t>
  </si>
  <si>
    <t>吳育旻</t>
  </si>
  <si>
    <t>吳承洋</t>
  </si>
  <si>
    <t>吳秉諭</t>
  </si>
  <si>
    <t>吳憬鉞</t>
  </si>
  <si>
    <t>李奕豪</t>
  </si>
  <si>
    <t>周雨蓁</t>
  </si>
  <si>
    <t>周詮翰</t>
  </si>
  <si>
    <t>林呈奕</t>
  </si>
  <si>
    <t>林俊佑</t>
  </si>
  <si>
    <t>許娗菀</t>
  </si>
  <si>
    <t>陳幸妙</t>
  </si>
  <si>
    <t>陳宣宇</t>
  </si>
  <si>
    <t>陳畇憲</t>
  </si>
  <si>
    <t>黃子凌</t>
  </si>
  <si>
    <t>楊佳弦</t>
  </si>
  <si>
    <t>楊承憲</t>
  </si>
  <si>
    <t>歐金媚</t>
  </si>
  <si>
    <t>蔣秉穎</t>
  </si>
  <si>
    <t>鄭宜慧</t>
  </si>
  <si>
    <t>鄭惠升</t>
  </si>
  <si>
    <t>謝文箐</t>
  </si>
  <si>
    <t>蘇婷宜</t>
  </si>
  <si>
    <t>尤翰柔</t>
  </si>
  <si>
    <t>方暐傑</t>
  </si>
  <si>
    <t>吳彤恩</t>
  </si>
  <si>
    <t>吳芷蓁</t>
  </si>
  <si>
    <t>李佳憲</t>
  </si>
  <si>
    <t>李柏辰</t>
  </si>
  <si>
    <t>周義鈞</t>
  </si>
  <si>
    <t>林妍蓁</t>
  </si>
  <si>
    <t>林芷嫺</t>
  </si>
  <si>
    <t>翁培瑋</t>
  </si>
  <si>
    <t>張仟愉</t>
  </si>
  <si>
    <t>張俊廷</t>
  </si>
  <si>
    <t>莊博堯</t>
  </si>
  <si>
    <t>許聿錡</t>
  </si>
  <si>
    <t>陳守中</t>
  </si>
  <si>
    <t>陳佑寧</t>
  </si>
  <si>
    <t>陳幸吟</t>
  </si>
  <si>
    <t>陳慈玟</t>
  </si>
  <si>
    <t>陳聖忠</t>
  </si>
  <si>
    <t>陳頴儒</t>
  </si>
  <si>
    <t>黃于珊</t>
  </si>
  <si>
    <t>黃湞稚</t>
  </si>
  <si>
    <t>楊薰嬪</t>
  </si>
  <si>
    <t>葉馥禎</t>
  </si>
  <si>
    <t>董宸佑</t>
  </si>
  <si>
    <t>鄭楷叡</t>
  </si>
  <si>
    <t>盧禹成</t>
  </si>
  <si>
    <t>謝承勳</t>
  </si>
  <si>
    <t>吳笙瑜</t>
  </si>
  <si>
    <t>李紘丞</t>
  </si>
  <si>
    <t>周丞軒</t>
  </si>
  <si>
    <t>林心瑀</t>
  </si>
  <si>
    <t>林芷歆</t>
  </si>
  <si>
    <t>胡妘綺</t>
  </si>
  <si>
    <t>翁子晴</t>
  </si>
  <si>
    <t>陳宇暄</t>
  </si>
  <si>
    <t>陳彥廷</t>
  </si>
  <si>
    <t>陳思妘</t>
  </si>
  <si>
    <t>陳香婷</t>
  </si>
  <si>
    <t>陳姵蓁</t>
  </si>
  <si>
    <t>陳紫綸</t>
  </si>
  <si>
    <t>曾玉麒</t>
  </si>
  <si>
    <t>曾苡菱</t>
  </si>
  <si>
    <t>黃育鋐</t>
  </si>
  <si>
    <t>黃祥豪</t>
  </si>
  <si>
    <t>黃湘婷</t>
  </si>
  <si>
    <t>楊佳軒</t>
  </si>
  <si>
    <t>楊東翰</t>
  </si>
  <si>
    <t>楊倩雯</t>
  </si>
  <si>
    <t>楊翰叡</t>
  </si>
  <si>
    <t>蔡翔合</t>
  </si>
  <si>
    <t>鄭永翊</t>
  </si>
  <si>
    <t>戴奕豪</t>
  </si>
  <si>
    <t>謝佩臻</t>
  </si>
  <si>
    <t>羅勝杰</t>
  </si>
  <si>
    <t>龎以琳</t>
  </si>
  <si>
    <t>王均佐</t>
  </si>
  <si>
    <t>吳宥佳</t>
  </si>
  <si>
    <t>吳郁萱</t>
  </si>
  <si>
    <t>李佩樺</t>
  </si>
  <si>
    <t>李涵筠</t>
  </si>
  <si>
    <t>李雯屏</t>
  </si>
  <si>
    <t>周峻聖</t>
  </si>
  <si>
    <t>林侑欣</t>
  </si>
  <si>
    <t>邵柏豪</t>
  </si>
  <si>
    <t>邱熙娣</t>
  </si>
  <si>
    <t>胡喬茵</t>
  </si>
  <si>
    <t>張禾昕</t>
  </si>
  <si>
    <t>張均瑋</t>
  </si>
  <si>
    <t>許昀臻</t>
  </si>
  <si>
    <t>許家睿</t>
  </si>
  <si>
    <t>郭權愷</t>
  </si>
  <si>
    <t>陳怡蓁</t>
  </si>
  <si>
    <t>陳慈君</t>
  </si>
  <si>
    <t>楊忠穎</t>
  </si>
  <si>
    <t>楊博凱</t>
  </si>
  <si>
    <t>葉祐岑</t>
  </si>
  <si>
    <t>廖政維</t>
  </si>
  <si>
    <t>劉柏均</t>
  </si>
  <si>
    <t>鄭鈺玲</t>
  </si>
  <si>
    <t>賴韋齊</t>
  </si>
  <si>
    <t>蘇妤柔</t>
  </si>
  <si>
    <t>任芫霆</t>
  </si>
  <si>
    <t>呂哲宏</t>
  </si>
  <si>
    <t>李宇軒</t>
  </si>
  <si>
    <t>李博凱</t>
  </si>
  <si>
    <t>林宗穎</t>
  </si>
  <si>
    <t>林芷嘉</t>
  </si>
  <si>
    <t>林宣辰</t>
  </si>
  <si>
    <t>林思嫻</t>
  </si>
  <si>
    <t>林儀琁</t>
  </si>
  <si>
    <t>柯智軒</t>
  </si>
  <si>
    <t>洪雅林</t>
  </si>
  <si>
    <t>許品萱</t>
  </si>
  <si>
    <t>郭宥承</t>
  </si>
  <si>
    <t>陳怡蒨</t>
  </si>
  <si>
    <t>陳俊延</t>
  </si>
  <si>
    <t>陳意晴</t>
  </si>
  <si>
    <t>黃品諺</t>
  </si>
  <si>
    <t>黃昱云</t>
  </si>
  <si>
    <t>楊于萱</t>
  </si>
  <si>
    <t>楊雅婷</t>
  </si>
  <si>
    <t>劉婷儀</t>
  </si>
  <si>
    <t>蔡宗育</t>
  </si>
  <si>
    <t>鄭宜庭</t>
  </si>
  <si>
    <t>方冠傑</t>
  </si>
  <si>
    <t>吳永銘</t>
  </si>
  <si>
    <t>吳宜潔</t>
  </si>
  <si>
    <t>吳柚穎</t>
  </si>
  <si>
    <t>巫瑋庭</t>
  </si>
  <si>
    <t>李宜庭</t>
  </si>
  <si>
    <t>周豐玄</t>
  </si>
  <si>
    <t>林佑恩</t>
  </si>
  <si>
    <t>林姿邑</t>
  </si>
  <si>
    <t>林恒萱</t>
  </si>
  <si>
    <t>邵志傑</t>
  </si>
  <si>
    <t>姚又仁</t>
  </si>
  <si>
    <t>孫姿妮</t>
  </si>
  <si>
    <t>張孜卉</t>
  </si>
  <si>
    <t>張瑋宸</t>
  </si>
  <si>
    <t>許佩雲</t>
  </si>
  <si>
    <t>陳姿蓉</t>
  </si>
  <si>
    <t>陳宥蓁</t>
  </si>
  <si>
    <t>陳昱婷</t>
  </si>
  <si>
    <t>陳筆閎</t>
  </si>
  <si>
    <t>陳語萱</t>
  </si>
  <si>
    <t>游宜芳</t>
  </si>
  <si>
    <t>楊霈群</t>
  </si>
  <si>
    <t>劉靜怡</t>
  </si>
  <si>
    <t>鄭禾宜</t>
  </si>
  <si>
    <t>鄭維毅</t>
  </si>
  <si>
    <t>方善則</t>
  </si>
  <si>
    <t>王珀堯</t>
  </si>
  <si>
    <t>吳致辰</t>
  </si>
  <si>
    <t>林劭帆</t>
  </si>
  <si>
    <t>林鈺博</t>
  </si>
  <si>
    <t>施懷傑</t>
  </si>
  <si>
    <t>陳宇澤</t>
  </si>
  <si>
    <t>陳泳銘</t>
  </si>
  <si>
    <t>陳翊真</t>
  </si>
  <si>
    <t>陳儀君</t>
  </si>
  <si>
    <t>曾胤愷</t>
  </si>
  <si>
    <t>黃冠瑋</t>
  </si>
  <si>
    <t>黃鼎傑</t>
  </si>
  <si>
    <t>王小綾</t>
  </si>
  <si>
    <t>王宏睿</t>
  </si>
  <si>
    <t>朱奕丞</t>
  </si>
  <si>
    <t>吳雅玲</t>
  </si>
  <si>
    <t>呂虹儀</t>
  </si>
  <si>
    <t>李世杰</t>
  </si>
  <si>
    <t>李涵榆</t>
  </si>
  <si>
    <t>周紜瑄</t>
  </si>
  <si>
    <t>林宗佑</t>
  </si>
  <si>
    <t>柯芊渝</t>
  </si>
  <si>
    <t>洪湘甯</t>
  </si>
  <si>
    <t>張瀞尹</t>
  </si>
  <si>
    <t>許潔綾</t>
  </si>
  <si>
    <t>陳巧儀</t>
  </si>
  <si>
    <t>陳安葵</t>
  </si>
  <si>
    <t>曾鈺婷</t>
  </si>
  <si>
    <t>黃冠霖</t>
  </si>
  <si>
    <t>黃若淵</t>
  </si>
  <si>
    <t>葉曉潔</t>
  </si>
  <si>
    <t>蔡旻燕</t>
  </si>
  <si>
    <t>鄭芷昀</t>
  </si>
  <si>
    <t>鄭珮吟</t>
  </si>
  <si>
    <t>鄭珮均</t>
  </si>
  <si>
    <t>鄭穎傑</t>
  </si>
  <si>
    <t>顏淮瑄</t>
  </si>
  <si>
    <t>陳靜雯</t>
  </si>
  <si>
    <t>黃怡寧</t>
  </si>
  <si>
    <t>黃蕙蘭</t>
  </si>
  <si>
    <t>蘇怡錚</t>
  </si>
  <si>
    <t>李明芳</t>
  </si>
  <si>
    <t>廖苑純</t>
  </si>
  <si>
    <t>王壬廷</t>
  </si>
  <si>
    <t>陳婉伶</t>
  </si>
  <si>
    <t>班級+座號</t>
  </si>
  <si>
    <t>班級+51</t>
  </si>
  <si>
    <t>班級+01</t>
  </si>
  <si>
    <t>男生-報名範例</t>
  </si>
  <si>
    <t>女生-報名範例</t>
  </si>
  <si>
    <t>項目代號</t>
  </si>
  <si>
    <t>編號</t>
  </si>
  <si>
    <t>一年一班</t>
  </si>
  <si>
    <t>胡翊吟</t>
  </si>
  <si>
    <t>101.xls 的相容性報表</t>
  </si>
  <si>
    <t>執行於 2019/10/16 13:12</t>
  </si>
  <si>
    <t>若您以舊版檔案格式儲存此活頁簿，或以舊版 Microsoft Excel 開啟此活頁簿，將無法使用下列功能。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</si>
  <si>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</si>
  <si>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</si>
  <si>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</si>
  <si>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</si>
  <si>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</si>
  <si>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班級</t>
  </si>
  <si>
    <t>領隊</t>
  </si>
  <si>
    <t>葉純娟</t>
  </si>
  <si>
    <t>教練</t>
  </si>
  <si>
    <t>隊長(康樂股長)</t>
  </si>
  <si>
    <t>班級座號</t>
  </si>
  <si>
    <t>單位簡銜</t>
  </si>
  <si>
    <t>編號</t>
  </si>
  <si>
    <t>男選手姓名</t>
  </si>
  <si>
    <t>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</si>
  <si>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</si>
  <si>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</si>
  <si>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</si>
  <si>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</si>
  <si>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</si>
  <si>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</si>
  <si>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</si>
  <si>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</si>
  <si>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黃敬元</t>
  </si>
  <si>
    <t>10110</t>
  </si>
  <si>
    <t>女選手姓名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</si>
  <si>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</si>
  <si>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</si>
  <si>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</si>
  <si>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</si>
  <si>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</si>
  <si>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</si>
  <si>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</si>
  <si>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</si>
  <si>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楊啟宗</t>
  </si>
  <si>
    <t>林玉婷</t>
  </si>
  <si>
    <t>劉佳凌</t>
  </si>
  <si>
    <t>林砡綾</t>
  </si>
  <si>
    <t>洪瓊梅</t>
  </si>
  <si>
    <t>蔡益明</t>
  </si>
  <si>
    <t>曾雅紋</t>
  </si>
  <si>
    <t>李長原</t>
  </si>
  <si>
    <t>王君頎</t>
  </si>
  <si>
    <t>王聖薰</t>
  </si>
  <si>
    <t>吳柏諭</t>
  </si>
  <si>
    <t>李孟芬</t>
  </si>
  <si>
    <t>李約尚</t>
  </si>
  <si>
    <t>沈雅婕</t>
  </si>
  <si>
    <t>周以蓉</t>
  </si>
  <si>
    <t>張智翔</t>
  </si>
  <si>
    <t>許心柔</t>
  </si>
  <si>
    <t>陳怡錚</t>
  </si>
  <si>
    <t>陳泯漢</t>
  </si>
  <si>
    <t>陳書憬</t>
  </si>
  <si>
    <t>陳瑀謙</t>
  </si>
  <si>
    <t>黃子杰</t>
  </si>
  <si>
    <t>黃羿甄</t>
  </si>
  <si>
    <t>楊光宇</t>
  </si>
  <si>
    <t>劉玉芳</t>
  </si>
  <si>
    <t>劉恩妤</t>
  </si>
  <si>
    <t>鄭永婕</t>
  </si>
  <si>
    <t>鄭詠絹</t>
  </si>
  <si>
    <t>龔欣鋆</t>
  </si>
  <si>
    <t>黄文哲</t>
  </si>
  <si>
    <t>邵翊棠</t>
  </si>
  <si>
    <t>丁美心</t>
  </si>
  <si>
    <t>王心怡</t>
  </si>
  <si>
    <t>王柏元</t>
  </si>
  <si>
    <t>王詩漩</t>
  </si>
  <si>
    <t>李昕珊</t>
  </si>
  <si>
    <t>李瑋宸</t>
  </si>
  <si>
    <t>林峻儀</t>
  </si>
  <si>
    <t>施捷勛</t>
  </si>
  <si>
    <t>洪蓁蓁</t>
  </si>
  <si>
    <t>翁子豪</t>
  </si>
  <si>
    <t>張祐瑄</t>
  </si>
  <si>
    <t>張喬瑀</t>
  </si>
  <si>
    <t>許庭瑜</t>
  </si>
  <si>
    <t>陳律安</t>
  </si>
  <si>
    <t>陳昱樺</t>
  </si>
  <si>
    <t>黃竑翔</t>
  </si>
  <si>
    <t>黃曜熤</t>
  </si>
  <si>
    <t>楊志賢</t>
  </si>
  <si>
    <t>楊晏寧</t>
  </si>
  <si>
    <t>鄭宇軒</t>
  </si>
  <si>
    <t>鄭郁璇</t>
  </si>
  <si>
    <t>蘇鉉哲</t>
  </si>
  <si>
    <t>蘇語綺</t>
  </si>
  <si>
    <t>方玟婷</t>
  </si>
  <si>
    <t>王姿涵</t>
  </si>
  <si>
    <t>周佑俞</t>
  </si>
  <si>
    <t>林宛資</t>
  </si>
  <si>
    <t>邱卉楹</t>
  </si>
  <si>
    <t>翁孟汝</t>
  </si>
  <si>
    <t>張益文</t>
  </si>
  <si>
    <t>張景閎</t>
  </si>
  <si>
    <t>許安淇</t>
  </si>
  <si>
    <t>曾奕翔</t>
  </si>
  <si>
    <t>黃伯暉</t>
  </si>
  <si>
    <t>黃昱維</t>
  </si>
  <si>
    <t>黃竑博</t>
  </si>
  <si>
    <t>黃翊涵</t>
  </si>
  <si>
    <t>楊宥楷</t>
  </si>
  <si>
    <t>蔡欣芳</t>
  </si>
  <si>
    <t>謝定翰</t>
  </si>
  <si>
    <t>鍾正杰</t>
  </si>
  <si>
    <t>蘇亭羽</t>
  </si>
  <si>
    <t>蘇品銓</t>
  </si>
  <si>
    <t>蘇珮綺</t>
  </si>
  <si>
    <t>蘇煒翔</t>
  </si>
  <si>
    <t>龔彥儒</t>
  </si>
  <si>
    <t>王文彥</t>
  </si>
  <si>
    <t>王浚閎</t>
  </si>
  <si>
    <t>王薾萱</t>
  </si>
  <si>
    <t>田蕎語</t>
  </si>
  <si>
    <t>吳冠毅</t>
  </si>
  <si>
    <t>李亞澄</t>
  </si>
  <si>
    <t>李翊愷</t>
  </si>
  <si>
    <t>林侑萱</t>
  </si>
  <si>
    <t>林冠呈</t>
  </si>
  <si>
    <t>林政憲</t>
  </si>
  <si>
    <t>林郁軒</t>
  </si>
  <si>
    <t>莊淞宇</t>
  </si>
  <si>
    <t>許正龍</t>
  </si>
  <si>
    <t>陳芯柔</t>
  </si>
  <si>
    <t>陳宥琳</t>
  </si>
  <si>
    <t>陳恆翊</t>
  </si>
  <si>
    <t>陳瑀燦</t>
  </si>
  <si>
    <t>陳葎任</t>
  </si>
  <si>
    <t>黃妍甄</t>
  </si>
  <si>
    <t>黃婷靖</t>
  </si>
  <si>
    <t>楊景淳</t>
  </si>
  <si>
    <t>董倖妙</t>
  </si>
  <si>
    <t>蔡瑜庭</t>
  </si>
  <si>
    <t>賴映辰</t>
  </si>
  <si>
    <t>方偉洤</t>
  </si>
  <si>
    <t>王亮堯</t>
  </si>
  <si>
    <t>王駿傑</t>
  </si>
  <si>
    <t>石純瑄</t>
  </si>
  <si>
    <t>朱靜玟</t>
  </si>
  <si>
    <t>林育珊</t>
  </si>
  <si>
    <t>林渝昕</t>
  </si>
  <si>
    <t>林璟翔</t>
  </si>
  <si>
    <t>洪郁汶</t>
  </si>
  <si>
    <t>胡予又</t>
  </si>
  <si>
    <t>翁紳豪</t>
  </si>
  <si>
    <t>莊誼嬣</t>
  </si>
  <si>
    <t>許盛淵</t>
  </si>
  <si>
    <t>陳佑瑗</t>
  </si>
  <si>
    <t>陳韋伶</t>
  </si>
  <si>
    <t>陳瑋勝</t>
  </si>
  <si>
    <t>詹智宇</t>
  </si>
  <si>
    <t>劉裕太</t>
  </si>
  <si>
    <t>鄭淑謙</t>
  </si>
  <si>
    <t>鄭瑞晏</t>
  </si>
  <si>
    <t>鄭叡恩</t>
  </si>
  <si>
    <t>羅宥程</t>
  </si>
  <si>
    <t>羅郁亭</t>
  </si>
  <si>
    <t>蘇詠翔</t>
  </si>
  <si>
    <t>蘇歆晏</t>
  </si>
  <si>
    <t>王逸群</t>
  </si>
  <si>
    <t>王楷宇</t>
  </si>
  <si>
    <t>王嘉禎</t>
  </si>
  <si>
    <t>石孟軒</t>
  </si>
  <si>
    <t>朱羽慈</t>
  </si>
  <si>
    <t>朱鏡霏</t>
  </si>
  <si>
    <t>吳映萱</t>
  </si>
  <si>
    <t>侯思伃</t>
  </si>
  <si>
    <t>柳楷閎</t>
  </si>
  <si>
    <t>莊雨臻</t>
  </si>
  <si>
    <t>郭宜瑾</t>
  </si>
  <si>
    <t>陳以捷</t>
  </si>
  <si>
    <t>陳怡菁</t>
  </si>
  <si>
    <t>陳靖傑</t>
  </si>
  <si>
    <t>陳鈺婷</t>
  </si>
  <si>
    <t>黃川溢</t>
  </si>
  <si>
    <t>楊睿宸</t>
  </si>
  <si>
    <t>詹晉楷</t>
  </si>
  <si>
    <t>劉名宏</t>
  </si>
  <si>
    <t>蔡子怡</t>
  </si>
  <si>
    <t>韓宗承</t>
  </si>
  <si>
    <t>蘇品璇</t>
  </si>
  <si>
    <t>蘇偉恩</t>
  </si>
  <si>
    <t>王柏勝</t>
  </si>
  <si>
    <t>朱立宸</t>
  </si>
  <si>
    <t>李宛柔</t>
  </si>
  <si>
    <t>李靖韋</t>
  </si>
  <si>
    <t>林琮勝</t>
  </si>
  <si>
    <t>姚侑秀</t>
  </si>
  <si>
    <t>凌幸妤</t>
  </si>
  <si>
    <t>翁子揚</t>
  </si>
  <si>
    <t>翁成哲</t>
  </si>
  <si>
    <t>翁睿蓴</t>
  </si>
  <si>
    <t>張祐稦</t>
  </si>
  <si>
    <t>張雅婷</t>
  </si>
  <si>
    <t>張瑜涵</t>
  </si>
  <si>
    <t>黃晨淓</t>
  </si>
  <si>
    <t>劉貞吟</t>
  </si>
  <si>
    <t>鄭名玉</t>
  </si>
  <si>
    <t>鄭俊明</t>
  </si>
  <si>
    <t>鄭鈞仁</t>
  </si>
  <si>
    <t>鄭詮穎</t>
  </si>
  <si>
    <t>鄭鈺諠</t>
  </si>
  <si>
    <t>謝旻祐</t>
  </si>
  <si>
    <t>謝嘉哲</t>
  </si>
  <si>
    <t>温茹嫻</t>
  </si>
  <si>
    <t>吳冠瑩</t>
  </si>
  <si>
    <t>李祖宏</t>
  </si>
  <si>
    <t>施睿騏</t>
  </si>
  <si>
    <t>許育銓</t>
  </si>
  <si>
    <t>許琳瑩</t>
  </si>
  <si>
    <t>陳武振</t>
  </si>
  <si>
    <t>陳葦哲</t>
  </si>
  <si>
    <t>黃于倫</t>
  </si>
  <si>
    <t>楊宸睿</t>
  </si>
  <si>
    <t>楊荃程</t>
  </si>
  <si>
    <t>劉雨芯</t>
  </si>
  <si>
    <t>鄭竣壕</t>
  </si>
  <si>
    <t>賴詠淳</t>
  </si>
  <si>
    <t>謝佳哲</t>
  </si>
  <si>
    <t>王君琇</t>
  </si>
  <si>
    <t>王君翼</t>
  </si>
  <si>
    <t>吳哲寬</t>
  </si>
  <si>
    <t>李雅涵</t>
  </si>
  <si>
    <t>李夢晨</t>
  </si>
  <si>
    <t>杜宥萲</t>
  </si>
  <si>
    <t>翁子恆</t>
  </si>
  <si>
    <t>張巧諳</t>
  </si>
  <si>
    <t>張仲甫</t>
  </si>
  <si>
    <t>張宇安</t>
  </si>
  <si>
    <t>陳英綺</t>
  </si>
  <si>
    <t>曾惟家</t>
  </si>
  <si>
    <t>黃永至</t>
  </si>
  <si>
    <t>楊亦加</t>
  </si>
  <si>
    <t>楊柏謙</t>
  </si>
  <si>
    <t>葉宇喬</t>
  </si>
  <si>
    <t>廖亞維</t>
  </si>
  <si>
    <t>潘芊妤</t>
  </si>
  <si>
    <t>鄭棋勻</t>
  </si>
  <si>
    <t>洪以珊</t>
  </si>
  <si>
    <t>潘姵璇</t>
  </si>
  <si>
    <t>呂崇睿</t>
  </si>
  <si>
    <t>鄭允誠</t>
  </si>
  <si>
    <t>謝馥羽</t>
  </si>
  <si>
    <t>蘇升佑</t>
  </si>
  <si>
    <t>蘇郁程</t>
  </si>
  <si>
    <t>黃恩予</t>
  </si>
  <si>
    <t>李學林</t>
  </si>
  <si>
    <t>蘇宥綺</t>
  </si>
  <si>
    <t>陳揚凱</t>
  </si>
  <si>
    <t>←打字修改</t>
  </si>
  <si>
    <r>
      <rPr>
        <sz val="9"/>
        <color indexed="40"/>
        <rFont val="新細明體"/>
        <family val="1"/>
      </rPr>
      <t>男</t>
    </r>
    <r>
      <rPr>
        <sz val="9"/>
        <color indexed="8"/>
        <rFont val="新細明體"/>
        <family val="1"/>
      </rPr>
      <t>選手姓名</t>
    </r>
  </si>
  <si>
    <r>
      <rPr>
        <sz val="9"/>
        <color indexed="14"/>
        <rFont val="新細明體"/>
        <family val="1"/>
      </rPr>
      <t>女</t>
    </r>
    <r>
      <rPr>
        <sz val="9"/>
        <color indexed="8"/>
        <rFont val="新細明體"/>
        <family val="1"/>
      </rPr>
      <t>選手姓名</t>
    </r>
  </si>
  <si>
    <r>
      <rPr>
        <sz val="9"/>
        <color indexed="10"/>
        <rFont val="新細明體"/>
        <family val="1"/>
      </rPr>
      <t>女</t>
    </r>
    <r>
      <rPr>
        <sz val="9"/>
        <color indexed="8"/>
        <rFont val="新細明體"/>
        <family val="1"/>
      </rPr>
      <t>選手姓名</t>
    </r>
  </si>
  <si>
    <t>2.每項【個人項目】，最多2人報名參加(不包含2000M大隊接力、趣味競賽、4X100M)。</t>
  </si>
  <si>
    <t>1.每位選手只能報名【2項】個人項目(不包含2000M大隊接力、趣味競賽、4X100M)。</t>
  </si>
  <si>
    <t>第52屆校慶運動會報名表1004版.xls 的相容性報表</t>
  </si>
  <si>
    <t>執行於 2020/10/4 10:55</t>
  </si>
  <si>
    <t>台南市立新市國民中學創校53週年校慶運動會 報名表</t>
  </si>
  <si>
    <t>林姿吟</t>
  </si>
  <si>
    <t>郭芸綺</t>
  </si>
  <si>
    <t>林岑玲</t>
  </si>
  <si>
    <t>郭怡君</t>
  </si>
  <si>
    <t>郭芸彤</t>
  </si>
  <si>
    <t>楊淑婷</t>
  </si>
  <si>
    <t>黃靖芠</t>
  </si>
  <si>
    <t>王源章</t>
  </si>
  <si>
    <t>黃子瑜</t>
  </si>
  <si>
    <t>王子恆</t>
  </si>
  <si>
    <t>王妏鈊</t>
  </si>
  <si>
    <t>石浩群</t>
  </si>
  <si>
    <t>吳畇希</t>
  </si>
  <si>
    <t>李亞芹</t>
  </si>
  <si>
    <t>李睿恩</t>
  </si>
  <si>
    <t>洪芷楹</t>
  </si>
  <si>
    <t>許宇哲</t>
  </si>
  <si>
    <t>許媛惟</t>
  </si>
  <si>
    <t>郭益嘉</t>
  </si>
  <si>
    <t>陳宥鎧</t>
  </si>
  <si>
    <t>陳建宇</t>
  </si>
  <si>
    <t>陳韋樺</t>
  </si>
  <si>
    <t>陳浩峰</t>
  </si>
  <si>
    <t>費哲彥</t>
  </si>
  <si>
    <t>黃宇成</t>
  </si>
  <si>
    <t>黃翊雯</t>
  </si>
  <si>
    <t>黃楡鈞</t>
  </si>
  <si>
    <t>楊易朋</t>
  </si>
  <si>
    <t>葉怡慧</t>
  </si>
  <si>
    <t>蔣孟霓</t>
  </si>
  <si>
    <t>鄭鈺潔</t>
  </si>
  <si>
    <t>龔妍諭</t>
  </si>
  <si>
    <t>方璽恩</t>
  </si>
  <si>
    <t>方文儀</t>
  </si>
  <si>
    <t>王淮昇</t>
  </si>
  <si>
    <t>王馨慧</t>
  </si>
  <si>
    <t>林玥蓁</t>
  </si>
  <si>
    <t>林郁鈞</t>
  </si>
  <si>
    <t>邱冠霖</t>
  </si>
  <si>
    <t>洪芷琳</t>
  </si>
  <si>
    <t>張昀蓁</t>
  </si>
  <si>
    <t>張祐齊</t>
  </si>
  <si>
    <t>張巽閎</t>
  </si>
  <si>
    <t>郭奕欣</t>
  </si>
  <si>
    <t>陳悅</t>
  </si>
  <si>
    <t>陳湘宜</t>
  </si>
  <si>
    <t>陳瑋妡</t>
  </si>
  <si>
    <t>黃科閔</t>
  </si>
  <si>
    <t>葉宥辰</t>
  </si>
  <si>
    <t>蔡丞雙</t>
  </si>
  <si>
    <t>蔡宜珊</t>
  </si>
  <si>
    <t>蔡宜珈</t>
  </si>
  <si>
    <t>鄭至均</t>
  </si>
  <si>
    <t>鄭凱鴻</t>
  </si>
  <si>
    <t>賴幸妍</t>
  </si>
  <si>
    <t>蘇婕詒</t>
  </si>
  <si>
    <t>王雨晨</t>
  </si>
  <si>
    <t>余詠傑</t>
  </si>
  <si>
    <t>吳佳叡</t>
  </si>
  <si>
    <t>吳承軒</t>
  </si>
  <si>
    <t>吳芳瑀</t>
  </si>
  <si>
    <t>吳雨蓁</t>
  </si>
  <si>
    <t>李宸漢</t>
  </si>
  <si>
    <t>林玟圻</t>
  </si>
  <si>
    <t>林宣凱</t>
  </si>
  <si>
    <t>陳翊凡</t>
  </si>
  <si>
    <t>湯維喆</t>
  </si>
  <si>
    <t>楊媛棋</t>
  </si>
  <si>
    <t>楊智鈞</t>
  </si>
  <si>
    <t>楊龍傑</t>
  </si>
  <si>
    <t>楊鴻如</t>
  </si>
  <si>
    <t>蔡妤婕</t>
  </si>
  <si>
    <t>鄭仲威</t>
  </si>
  <si>
    <t>鄭芳喻</t>
  </si>
  <si>
    <t>鄭郁倢</t>
  </si>
  <si>
    <t>戴翔鋅</t>
  </si>
  <si>
    <t>顏宇辰</t>
  </si>
  <si>
    <t>蘇于芹</t>
  </si>
  <si>
    <t>蘇奇彬</t>
  </si>
  <si>
    <t>温鈞豪</t>
  </si>
  <si>
    <t>吉健宇</t>
  </si>
  <si>
    <t>吳書萭</t>
  </si>
  <si>
    <t>李彥陵</t>
  </si>
  <si>
    <t>李銘勳</t>
  </si>
  <si>
    <t>林伸展</t>
  </si>
  <si>
    <t>林秉蒼</t>
  </si>
  <si>
    <t>洪亮堯</t>
  </si>
  <si>
    <t>張心硯</t>
  </si>
  <si>
    <t>張佳瀞</t>
  </si>
  <si>
    <t>許杰揚</t>
  </si>
  <si>
    <t>許曼歆</t>
  </si>
  <si>
    <t>陳宥圻</t>
  </si>
  <si>
    <t>陳釉芸</t>
  </si>
  <si>
    <t>曾柏嘉</t>
  </si>
  <si>
    <t>曾儀雯</t>
  </si>
  <si>
    <t>游嘉坤</t>
  </si>
  <si>
    <t>買主宏</t>
  </si>
  <si>
    <t>黃宏凱</t>
  </si>
  <si>
    <t>黃瀞葦</t>
  </si>
  <si>
    <t>楊詠憲</t>
  </si>
  <si>
    <t>詹昀芸</t>
  </si>
  <si>
    <t>詹雅如</t>
  </si>
  <si>
    <t>鄭博晟</t>
  </si>
  <si>
    <t>王汝慧</t>
  </si>
  <si>
    <t>王林浤</t>
  </si>
  <si>
    <t>江柏成</t>
  </si>
  <si>
    <t>呂柏潁</t>
  </si>
  <si>
    <t>李采潔</t>
  </si>
  <si>
    <t>周釆芫</t>
  </si>
  <si>
    <t>周峻霆</t>
  </si>
  <si>
    <t>林德政</t>
  </si>
  <si>
    <t>孫佳筠</t>
  </si>
  <si>
    <t>康宸睿</t>
  </si>
  <si>
    <t>張惇棉</t>
  </si>
  <si>
    <t>張智炫</t>
  </si>
  <si>
    <t>郭峻綸</t>
  </si>
  <si>
    <t>陳佩妤</t>
  </si>
  <si>
    <t>陳冠霖</t>
  </si>
  <si>
    <t>陳政安</t>
  </si>
  <si>
    <t>黃芮涵</t>
  </si>
  <si>
    <t>楊子蓉</t>
  </si>
  <si>
    <t>楊柏育</t>
  </si>
  <si>
    <t>楊凱文</t>
  </si>
  <si>
    <t>劉仲勛</t>
  </si>
  <si>
    <t>蔡詩婷</t>
  </si>
  <si>
    <t>鄭巧欣</t>
  </si>
  <si>
    <t>鄭羽琁</t>
  </si>
  <si>
    <t>鄭聖群</t>
  </si>
  <si>
    <t>簡郁宸</t>
  </si>
  <si>
    <t>吳芊蓓</t>
  </si>
  <si>
    <t>吳承鴻</t>
  </si>
  <si>
    <t>吳旻眞</t>
  </si>
  <si>
    <t>吳睿宇</t>
  </si>
  <si>
    <t>林柏成</t>
  </si>
  <si>
    <t>施育涵</t>
  </si>
  <si>
    <t>洪聿萱</t>
  </si>
  <si>
    <t>張庭瑄</t>
  </si>
  <si>
    <t>張婉淇</t>
  </si>
  <si>
    <t>許蓓甄</t>
  </si>
  <si>
    <t>陳宇賢</t>
  </si>
  <si>
    <t>陳宥廷</t>
  </si>
  <si>
    <t>陳鈺綾</t>
  </si>
  <si>
    <t>黃宏文</t>
  </si>
  <si>
    <t>黃若涵</t>
  </si>
  <si>
    <t>廖宸鍇</t>
  </si>
  <si>
    <t>劉亦真</t>
  </si>
  <si>
    <t>蔡沅灝</t>
  </si>
  <si>
    <t>蔡勝傑</t>
  </si>
  <si>
    <t>鄭皓謙</t>
  </si>
  <si>
    <t>鄭縉宇</t>
  </si>
  <si>
    <t>蘇育群</t>
  </si>
  <si>
    <t>温雅婷</t>
  </si>
  <si>
    <t>田家華</t>
  </si>
  <si>
    <t>吳凱祐</t>
  </si>
  <si>
    <t>吳銘紘</t>
  </si>
  <si>
    <t>辛仕文</t>
  </si>
  <si>
    <t>邱騫禾</t>
  </si>
  <si>
    <t>姚奕丞</t>
  </si>
  <si>
    <t>施柏辰</t>
  </si>
  <si>
    <t>洪紳理</t>
  </si>
  <si>
    <t>翁冠煒</t>
  </si>
  <si>
    <t>張茗富</t>
  </si>
  <si>
    <t>許侑樺</t>
  </si>
  <si>
    <t>陳宗哲</t>
  </si>
  <si>
    <t>黃詠婕</t>
  </si>
  <si>
    <t>蔡秉富</t>
  </si>
  <si>
    <t>賴錦素</t>
  </si>
  <si>
    <t>尤宥茗</t>
  </si>
  <si>
    <t>王蓁</t>
  </si>
  <si>
    <t>朱仕訓</t>
  </si>
  <si>
    <t>吳宥蓁</t>
  </si>
  <si>
    <t>吳宥澄</t>
  </si>
  <si>
    <t>李昀夏</t>
  </si>
  <si>
    <t>沈宥彤</t>
  </si>
  <si>
    <t>林立喬</t>
  </si>
  <si>
    <t>林立椏</t>
  </si>
  <si>
    <t>林明泓</t>
  </si>
  <si>
    <t>柯萱沂</t>
  </si>
  <si>
    <t>郭于瑄</t>
  </si>
  <si>
    <t>陳泳榕</t>
  </si>
  <si>
    <t>陳宥成</t>
  </si>
  <si>
    <t>陳睿婕</t>
  </si>
  <si>
    <t>陳滎洲</t>
  </si>
  <si>
    <t>傅毓宸</t>
  </si>
  <si>
    <t>楊季淳</t>
  </si>
  <si>
    <t>倪沛榆</t>
  </si>
  <si>
    <t>陳沂妤</t>
  </si>
  <si>
    <t>樓玉婷</t>
  </si>
  <si>
    <t>郭莼穎</t>
  </si>
  <si>
    <t>林宏威</t>
  </si>
  <si>
    <t>鄭期東</t>
  </si>
  <si>
    <t>許娗菀</t>
  </si>
  <si>
    <t>張柏宇</t>
  </si>
  <si>
    <t>羅浥溱</t>
  </si>
  <si>
    <t>王均佑</t>
  </si>
  <si>
    <t>蘇文廷</t>
  </si>
  <si>
    <t>王信杰</t>
  </si>
  <si>
    <t>尤又廷</t>
  </si>
  <si>
    <t>二年九班</t>
  </si>
  <si>
    <t>甘綉絹</t>
  </si>
  <si>
    <r>
      <t>4.填完此表請於10/29(五)1</t>
    </r>
    <r>
      <rPr>
        <sz val="12"/>
        <color indexed="9"/>
        <rFont val="新細明體"/>
        <family val="1"/>
      </rPr>
      <t>700</t>
    </r>
    <r>
      <rPr>
        <sz val="12"/>
        <color indexed="9"/>
        <rFont val="新細明體"/>
        <family val="1"/>
      </rPr>
      <t>前由導師上傳 https://forms.gle/HBMMSZQa7ANMm3GQ8 或 傳 LINE 給體育組長。</t>
    </r>
  </si>
  <si>
    <t>5.請於黃色的部分由上而下選(填)出比賽項目</t>
  </si>
  <si>
    <r>
      <rPr>
        <sz val="10"/>
        <color indexed="9"/>
        <rFont val="新細明體"/>
        <family val="1"/>
      </rPr>
      <t>姓名</t>
    </r>
  </si>
  <si>
    <r>
      <rPr>
        <sz val="10"/>
        <color indexed="9"/>
        <rFont val="新細明體"/>
        <family val="1"/>
      </rPr>
      <t>黃偵育</t>
    </r>
  </si>
  <si>
    <r>
      <rPr>
        <sz val="10"/>
        <color indexed="9"/>
        <rFont val="細明體"/>
        <family val="3"/>
      </rPr>
      <t>蕭唯哲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</si>
</sst>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0_ "/>
  </numFmts>
  <fonts count="8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3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name val="新細明體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8"/>
      <color indexed="9"/>
      <name val="新細明體"/>
      <family val="1"/>
    </font>
    <font>
      <sz val="11"/>
      <name val="新細明體"/>
      <family val="1"/>
    </font>
    <font>
      <sz val="20"/>
      <color indexed="8"/>
      <name val="新細明體"/>
      <family val="1"/>
    </font>
    <font>
      <sz val="9"/>
      <color indexed="40"/>
      <name val="新細明體"/>
      <family val="1"/>
    </font>
    <font>
      <sz val="9"/>
      <color indexed="14"/>
      <name val="新細明體"/>
      <family val="1"/>
    </font>
    <font>
      <sz val="9"/>
      <color indexed="10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Abadi MT Condensed Extra Bold"/>
      <family val="2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10"/>
      <name val="新細明體"/>
      <family val="1"/>
    </font>
    <font>
      <sz val="14"/>
      <name val="新細明體"/>
      <family val="1"/>
    </font>
    <font>
      <sz val="12"/>
      <color indexed="8"/>
      <name val="Microsoft JhengHei UI"/>
      <family val="2"/>
    </font>
    <font>
      <sz val="9"/>
      <color indexed="9"/>
      <name val="新細明體"/>
      <family val="1"/>
    </font>
    <font>
      <sz val="10"/>
      <color indexed="9"/>
      <name val="Times New Roman"/>
      <family val="1"/>
    </font>
    <font>
      <sz val="12"/>
      <color indexed="9"/>
      <name val="Abadi MT Condensed Extra Bold"/>
      <family val="2"/>
    </font>
    <font>
      <sz val="9"/>
      <color indexed="9"/>
      <name val="Times New Roman"/>
      <family val="1"/>
    </font>
    <font>
      <sz val="10"/>
      <color indexed="9"/>
      <name val="細明體"/>
      <family val="3"/>
    </font>
    <font>
      <sz val="8"/>
      <color indexed="9"/>
      <name val="Times New Roman"/>
      <family val="1"/>
    </font>
    <font>
      <sz val="9"/>
      <name val="Microsoft JhengHei UI"/>
      <family val="2"/>
    </font>
    <font>
      <sz val="10"/>
      <color indexed="9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color theme="0"/>
      <name val="新細明體"/>
      <family val="1"/>
    </font>
    <font>
      <sz val="14"/>
      <color theme="0"/>
      <name val="Calibri"/>
      <family val="1"/>
    </font>
    <font>
      <sz val="14"/>
      <color rgb="FFFF0000"/>
      <name val="Calibri"/>
      <family val="1"/>
    </font>
    <font>
      <sz val="9"/>
      <color theme="1"/>
      <name val="Calibri"/>
      <family val="1"/>
    </font>
    <font>
      <sz val="14"/>
      <name val="Calibri"/>
      <family val="1"/>
    </font>
    <font>
      <sz val="12"/>
      <color theme="1"/>
      <name val="Microsoft JhengHei UI"/>
      <family val="2"/>
    </font>
    <font>
      <sz val="9"/>
      <color theme="0"/>
      <name val="Calibri"/>
      <family val="1"/>
    </font>
    <font>
      <sz val="10"/>
      <color theme="0"/>
      <name val="Times New Roman"/>
      <family val="1"/>
    </font>
    <font>
      <sz val="12"/>
      <color theme="0"/>
      <name val="Abadi MT Condensed Extra Bold"/>
      <family val="2"/>
    </font>
    <font>
      <sz val="9"/>
      <color theme="0"/>
      <name val="Times New Roman"/>
      <family val="1"/>
    </font>
    <font>
      <sz val="12"/>
      <color theme="0"/>
      <name val="新細明體"/>
      <family val="1"/>
    </font>
    <font>
      <sz val="10"/>
      <color theme="0"/>
      <name val="細明體"/>
      <family val="3"/>
    </font>
    <font>
      <sz val="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33">
      <alignment/>
      <protection/>
    </xf>
    <xf numFmtId="0" fontId="0" fillId="0" borderId="0" xfId="33" applyAlignment="1">
      <alignment horizontal="left"/>
      <protection/>
    </xf>
    <xf numFmtId="0" fontId="4" fillId="33" borderId="0" xfId="33" applyFont="1" applyFill="1">
      <alignment/>
      <protection/>
    </xf>
    <xf numFmtId="0" fontId="4" fillId="33" borderId="0" xfId="33" applyFont="1" applyFill="1" applyAlignment="1">
      <alignment horizontal="left"/>
      <protection/>
    </xf>
    <xf numFmtId="0" fontId="0" fillId="34" borderId="0" xfId="33" applyFill="1" applyProtection="1">
      <alignment/>
      <protection locked="0"/>
    </xf>
    <xf numFmtId="0" fontId="0" fillId="0" borderId="0" xfId="33" applyFill="1">
      <alignment/>
      <protection/>
    </xf>
    <xf numFmtId="0" fontId="5" fillId="35" borderId="0" xfId="33" applyFont="1" applyFill="1">
      <alignment/>
      <protection/>
    </xf>
    <xf numFmtId="0" fontId="5" fillId="35" borderId="0" xfId="33" applyFont="1" applyFill="1" applyAlignment="1">
      <alignment horizontal="left"/>
      <protection/>
    </xf>
    <xf numFmtId="0" fontId="8" fillId="0" borderId="0" xfId="33" applyFont="1" applyAlignment="1">
      <alignment horizontal="center"/>
      <protection/>
    </xf>
    <xf numFmtId="0" fontId="70" fillId="0" borderId="0" xfId="33" applyFont="1">
      <alignment/>
      <protection/>
    </xf>
    <xf numFmtId="0" fontId="70" fillId="0" borderId="0" xfId="33" applyFont="1" applyAlignment="1">
      <alignment horizontal="left"/>
      <protection/>
    </xf>
    <xf numFmtId="0" fontId="55" fillId="0" borderId="0" xfId="33" applyFont="1">
      <alignment/>
      <protection/>
    </xf>
    <xf numFmtId="0" fontId="10" fillId="0" borderId="0" xfId="33" applyFont="1" applyAlignment="1" applyProtection="1">
      <alignment vertical="center"/>
      <protection hidden="1"/>
    </xf>
    <xf numFmtId="0" fontId="11" fillId="0" borderId="0" xfId="33" applyFont="1" applyAlignment="1" applyProtection="1">
      <alignment vertical="center"/>
      <protection hidden="1"/>
    </xf>
    <xf numFmtId="0" fontId="11" fillId="0" borderId="0" xfId="33" applyFont="1" applyAlignment="1" applyProtection="1">
      <alignment vertical="center"/>
      <protection/>
    </xf>
    <xf numFmtId="0" fontId="12" fillId="0" borderId="0" xfId="33" applyFont="1" applyAlignment="1" applyProtection="1">
      <alignment vertical="center"/>
      <protection hidden="1"/>
    </xf>
    <xf numFmtId="0" fontId="13" fillId="0" borderId="0" xfId="33" applyFont="1" applyAlignment="1" applyProtection="1">
      <alignment vertical="center"/>
      <protection/>
    </xf>
    <xf numFmtId="0" fontId="14" fillId="35" borderId="0" xfId="33" applyFont="1" applyFill="1">
      <alignment/>
      <protection/>
    </xf>
    <xf numFmtId="0" fontId="69" fillId="0" borderId="0" xfId="33" applyFont="1">
      <alignment/>
      <protection/>
    </xf>
    <xf numFmtId="177" fontId="0" fillId="0" borderId="0" xfId="33" applyNumberFormat="1" applyFont="1">
      <alignment/>
      <protection/>
    </xf>
    <xf numFmtId="0" fontId="71" fillId="0" borderId="0" xfId="33" applyFont="1" applyFill="1">
      <alignment/>
      <protection/>
    </xf>
    <xf numFmtId="0" fontId="72" fillId="0" borderId="0" xfId="33" applyFont="1" applyFill="1">
      <alignment/>
      <protection/>
    </xf>
    <xf numFmtId="0" fontId="73" fillId="0" borderId="0" xfId="33" applyFont="1" applyFill="1">
      <alignment/>
      <protection/>
    </xf>
    <xf numFmtId="0" fontId="4" fillId="0" borderId="0" xfId="33" applyFont="1" applyFill="1">
      <alignment/>
      <protection/>
    </xf>
    <xf numFmtId="0" fontId="0" fillId="34" borderId="10" xfId="33" applyFill="1" applyBorder="1" applyAlignment="1" applyProtection="1">
      <alignment horizontal="center"/>
      <protection locked="0"/>
    </xf>
    <xf numFmtId="0" fontId="0" fillId="0" borderId="10" xfId="33" applyBorder="1" applyAlignment="1" applyProtection="1">
      <alignment horizontal="center"/>
      <protection/>
    </xf>
    <xf numFmtId="176" fontId="0" fillId="34" borderId="10" xfId="33" applyNumberFormat="1" applyFill="1" applyBorder="1" applyAlignment="1" applyProtection="1">
      <alignment horizontal="center"/>
      <protection locked="0"/>
    </xf>
    <xf numFmtId="0" fontId="7" fillId="0" borderId="10" xfId="33" applyFont="1" applyBorder="1" applyAlignment="1">
      <alignment horizontal="left"/>
      <protection/>
    </xf>
    <xf numFmtId="0" fontId="0" fillId="0" borderId="10" xfId="33" applyBorder="1" applyAlignment="1">
      <alignment horizontal="center"/>
      <protection/>
    </xf>
    <xf numFmtId="0" fontId="0" fillId="0" borderId="0" xfId="33" applyFont="1">
      <alignment/>
      <protection/>
    </xf>
    <xf numFmtId="0" fontId="15" fillId="0" borderId="0" xfId="33" applyFont="1" applyFill="1">
      <alignment/>
      <protection/>
    </xf>
    <xf numFmtId="0" fontId="9" fillId="0" borderId="10" xfId="33" applyFont="1" applyBorder="1" applyAlignment="1" applyProtection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4" fillId="33" borderId="0" xfId="33" applyFont="1" applyFill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5" fillId="35" borderId="0" xfId="33" applyFont="1" applyFill="1" applyAlignment="1">
      <alignment horizontal="center" vertical="center"/>
      <protection/>
    </xf>
    <xf numFmtId="0" fontId="5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34" borderId="0" xfId="33" applyFont="1" applyFill="1" applyAlignment="1" applyProtection="1">
      <alignment horizontal="center" vertical="center"/>
      <protection locked="0"/>
    </xf>
    <xf numFmtId="0" fontId="75" fillId="0" borderId="0" xfId="33" applyFont="1" applyFill="1">
      <alignment/>
      <protection/>
    </xf>
    <xf numFmtId="177" fontId="70" fillId="0" borderId="0" xfId="33" applyNumberFormat="1" applyFont="1">
      <alignment/>
      <protection/>
    </xf>
    <xf numFmtId="0" fontId="76" fillId="0" borderId="0" xfId="33" applyFont="1" applyAlignment="1">
      <alignment horizontal="left"/>
      <protection/>
    </xf>
    <xf numFmtId="0" fontId="8" fillId="0" borderId="1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/>
      <protection/>
    </xf>
    <xf numFmtId="49" fontId="8" fillId="0" borderId="0" xfId="33" applyNumberFormat="1" applyFont="1" applyAlignment="1">
      <alignment horizontal="center"/>
      <protection/>
    </xf>
    <xf numFmtId="49" fontId="8" fillId="0" borderId="0" xfId="33" applyNumberFormat="1" applyFont="1" applyAlignment="1" quotePrefix="1">
      <alignment horizontal="center"/>
      <protection/>
    </xf>
    <xf numFmtId="0" fontId="20" fillId="0" borderId="10" xfId="33" applyFont="1" applyBorder="1" applyAlignment="1">
      <alignment horizontal="center"/>
      <protection/>
    </xf>
    <xf numFmtId="0" fontId="21" fillId="0" borderId="1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22" fillId="0" borderId="10" xfId="33" applyFont="1" applyBorder="1" applyAlignment="1">
      <alignment horizontal="center"/>
      <protection/>
    </xf>
    <xf numFmtId="0" fontId="0" fillId="34" borderId="0" xfId="33" applyFont="1" applyFill="1" applyProtection="1">
      <alignment/>
      <protection locked="0"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left"/>
      <protection/>
    </xf>
    <xf numFmtId="49" fontId="2" fillId="0" borderId="0" xfId="33" applyNumberFormat="1" applyFont="1" applyAlignment="1">
      <alignment horizontal="center"/>
      <protection/>
    </xf>
    <xf numFmtId="49" fontId="2" fillId="0" borderId="0" xfId="33" applyNumberFormat="1" applyFont="1" applyAlignment="1">
      <alignment horizontal="left"/>
      <protection/>
    </xf>
    <xf numFmtId="49" fontId="2" fillId="0" borderId="0" xfId="33" applyNumberFormat="1" applyFont="1" applyAlignment="1" quotePrefix="1">
      <alignment horizontal="center"/>
      <protection/>
    </xf>
    <xf numFmtId="0" fontId="52" fillId="0" borderId="0" xfId="33" applyFont="1" applyBorder="1">
      <alignment/>
      <protection/>
    </xf>
    <xf numFmtId="0" fontId="77" fillId="0" borderId="0" xfId="0" applyFont="1" applyFill="1" applyBorder="1" applyAlignment="1">
      <alignment vertical="center"/>
    </xf>
    <xf numFmtId="0" fontId="78" fillId="0" borderId="0" xfId="35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>
      <alignment/>
      <protection/>
    </xf>
    <xf numFmtId="0" fontId="52" fillId="0" borderId="0" xfId="33" applyFont="1" applyFill="1" applyBorder="1">
      <alignment/>
      <protection/>
    </xf>
    <xf numFmtId="0" fontId="79" fillId="0" borderId="0" xfId="33" applyFont="1" applyFill="1" applyBorder="1">
      <alignment/>
      <protection/>
    </xf>
    <xf numFmtId="0" fontId="52" fillId="0" borderId="0" xfId="33" applyFont="1">
      <alignment/>
      <protection/>
    </xf>
    <xf numFmtId="0" fontId="52" fillId="0" borderId="0" xfId="0" applyFont="1" applyFill="1" applyBorder="1" applyAlignment="1">
      <alignment/>
    </xf>
    <xf numFmtId="0" fontId="80" fillId="0" borderId="0" xfId="35" applyFont="1" applyFill="1" applyBorder="1" applyAlignment="1">
      <alignment horizontal="center"/>
      <protection/>
    </xf>
    <xf numFmtId="0" fontId="78" fillId="0" borderId="0" xfId="0" applyFont="1" applyFill="1" applyBorder="1" applyAlignment="1">
      <alignment horizontal="center" vertical="center" wrapText="1"/>
    </xf>
    <xf numFmtId="176" fontId="52" fillId="0" borderId="0" xfId="33" applyNumberFormat="1" applyFont="1" applyFill="1" applyBorder="1">
      <alignment/>
      <protection/>
    </xf>
    <xf numFmtId="0" fontId="80" fillId="0" borderId="0" xfId="35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>
      <alignment horizontal="left" vertical="center"/>
    </xf>
    <xf numFmtId="0" fontId="81" fillId="0" borderId="0" xfId="33" applyFont="1" applyFill="1" applyBorder="1">
      <alignment/>
      <protection/>
    </xf>
    <xf numFmtId="0" fontId="82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2" fillId="0" borderId="0" xfId="34" applyFont="1" applyFill="1" applyBorder="1" applyAlignment="1">
      <alignment horizontal="center" wrapText="1"/>
      <protection/>
    </xf>
    <xf numFmtId="0" fontId="78" fillId="0" borderId="0" xfId="34" applyFont="1" applyFill="1" applyBorder="1" applyAlignment="1">
      <alignment horizontal="center" wrapText="1"/>
      <protection/>
    </xf>
    <xf numFmtId="0" fontId="82" fillId="0" borderId="0" xfId="34" applyFont="1" applyFill="1" applyBorder="1" applyAlignment="1">
      <alignment horizontal="center"/>
      <protection/>
    </xf>
    <xf numFmtId="0" fontId="82" fillId="0" borderId="0" xfId="35" applyFont="1" applyFill="1" applyBorder="1" applyAlignment="1">
      <alignment horizontal="center" vertical="center" wrapText="1"/>
      <protection/>
    </xf>
    <xf numFmtId="0" fontId="82" fillId="0" borderId="0" xfId="34" applyFont="1" applyFill="1" applyBorder="1" applyAlignment="1">
      <alignment horizontal="center" vertical="center"/>
      <protection/>
    </xf>
    <xf numFmtId="0" fontId="78" fillId="0" borderId="0" xfId="35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 quotePrefix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33" applyFont="1" applyFill="1" applyBorder="1" applyAlignment="1">
      <alignment horizontal="center" vertical="center"/>
      <protection/>
    </xf>
    <xf numFmtId="0" fontId="78" fillId="0" borderId="0" xfId="33" applyFont="1" applyFill="1" applyBorder="1" applyAlignment="1">
      <alignment horizontal="center" vertical="center" wrapText="1"/>
      <protection/>
    </xf>
    <xf numFmtId="0" fontId="78" fillId="0" borderId="0" xfId="33" applyFont="1" applyFill="1" applyBorder="1" applyAlignment="1" quotePrefix="1">
      <alignment horizontal="center" vertical="center"/>
      <protection/>
    </xf>
    <xf numFmtId="0" fontId="78" fillId="0" borderId="0" xfId="33" applyFont="1" applyFill="1" applyBorder="1" applyAlignment="1">
      <alignment horizontal="center" vertical="center"/>
      <protection/>
    </xf>
    <xf numFmtId="0" fontId="16" fillId="0" borderId="0" xfId="33" applyFont="1" applyAlignment="1">
      <alignment horizontal="center"/>
      <protection/>
    </xf>
    <xf numFmtId="0" fontId="6" fillId="36" borderId="0" xfId="33" applyFont="1" applyFill="1" applyAlignment="1">
      <alignment horizontal="center"/>
      <protection/>
    </xf>
    <xf numFmtId="0" fontId="0" fillId="0" borderId="0" xfId="33" applyAlignment="1">
      <alignment horizontal="center"/>
      <protection/>
    </xf>
    <xf numFmtId="0" fontId="0" fillId="0" borderId="0" xfId="0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Sheet1_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3"/>
  <sheetViews>
    <sheetView tabSelected="1" zoomScale="92" zoomScaleNormal="92" zoomScalePageLayoutView="85" workbookViewId="0" topLeftCell="A1">
      <selection activeCell="D4" sqref="D4"/>
    </sheetView>
  </sheetViews>
  <sheetFormatPr defaultColWidth="9.00390625" defaultRowHeight="15.75"/>
  <cols>
    <col min="1" max="1" width="8.875" style="1" customWidth="1"/>
    <col min="2" max="2" width="12.625" style="1" customWidth="1"/>
    <col min="3" max="3" width="11.50390625" style="1" customWidth="1"/>
    <col min="4" max="4" width="11.50390625" style="35" customWidth="1"/>
    <col min="5" max="6" width="8.875" style="1" customWidth="1"/>
    <col min="7" max="7" width="11.125" style="1" customWidth="1"/>
    <col min="8" max="8" width="17.75390625" style="2" customWidth="1"/>
    <col min="9" max="9" width="9.25390625" style="1" customWidth="1"/>
    <col min="10" max="11" width="8.875" style="1" customWidth="1"/>
    <col min="12" max="12" width="8.00390625" style="1" customWidth="1"/>
    <col min="13" max="13" width="10.375" style="1" customWidth="1"/>
    <col min="14" max="14" width="8.875" style="1" customWidth="1"/>
    <col min="15" max="15" width="9.50390625" style="1" customWidth="1"/>
    <col min="16" max="16" width="10.25390625" style="1" customWidth="1"/>
    <col min="17" max="17" width="15.25390625" style="2" customWidth="1"/>
    <col min="18" max="18" width="12.625" style="69" customWidth="1"/>
    <col min="19" max="21" width="8.875" style="69" customWidth="1"/>
    <col min="22" max="22" width="10.50390625" style="69" customWidth="1"/>
    <col min="23" max="23" width="6.50390625" style="69" customWidth="1"/>
    <col min="24" max="28" width="8.875" style="69" customWidth="1"/>
    <col min="29" max="29" width="8.875" style="65" customWidth="1"/>
    <col min="30" max="30" width="8.875" style="71" customWidth="1"/>
    <col min="31" max="16384" width="8.875" style="1" customWidth="1"/>
  </cols>
  <sheetData>
    <row r="1" spans="1:22" ht="28.5" customHeight="1">
      <c r="A1" s="94" t="s">
        <v>588</v>
      </c>
      <c r="B1" s="94"/>
      <c r="C1" s="94"/>
      <c r="D1" s="94"/>
      <c r="E1" s="94"/>
      <c r="F1" s="94"/>
      <c r="G1" s="94"/>
      <c r="H1" s="94"/>
      <c r="I1" s="94"/>
      <c r="J1" s="94"/>
      <c r="P1" s="10"/>
      <c r="Q1" s="11"/>
      <c r="S1" s="66" t="s">
        <v>318</v>
      </c>
      <c r="T1" s="67" t="s">
        <v>791</v>
      </c>
      <c r="V1" s="69" t="s">
        <v>0</v>
      </c>
    </row>
    <row r="2" spans="1:23" ht="15.75">
      <c r="A2" s="31" t="s">
        <v>323</v>
      </c>
      <c r="B2" s="3" t="s">
        <v>1</v>
      </c>
      <c r="C2" s="3" t="s">
        <v>2</v>
      </c>
      <c r="D2" s="34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/>
      <c r="P2" s="10"/>
      <c r="Q2" s="11"/>
      <c r="R2" s="72">
        <v>101</v>
      </c>
      <c r="S2" s="73">
        <v>10101</v>
      </c>
      <c r="T2" s="74" t="s">
        <v>598</v>
      </c>
      <c r="V2" s="75">
        <v>1</v>
      </c>
      <c r="W2" s="69" t="s">
        <v>9</v>
      </c>
    </row>
    <row r="3" spans="1:23" ht="15.75">
      <c r="A3" s="1" t="s">
        <v>10</v>
      </c>
      <c r="B3" s="5" t="s">
        <v>325</v>
      </c>
      <c r="P3" s="10"/>
      <c r="Q3" s="11"/>
      <c r="R3" s="72"/>
      <c r="S3" s="76">
        <v>10102</v>
      </c>
      <c r="T3" s="74" t="s">
        <v>599</v>
      </c>
      <c r="V3" s="75">
        <v>2</v>
      </c>
      <c r="W3" s="69" t="s">
        <v>11</v>
      </c>
    </row>
    <row r="4" spans="1:23" ht="15.75">
      <c r="A4" s="1" t="s">
        <v>12</v>
      </c>
      <c r="B4" s="6" t="str">
        <f>IF(ISNA(VLOOKUP(B3,V12:X36,3,0)),"",VLOOKUP(B3,V12:X36,3,0))</f>
        <v>郭芸綺</v>
      </c>
      <c r="C4" s="1" t="s">
        <v>13</v>
      </c>
      <c r="D4" s="47" t="s">
        <v>788</v>
      </c>
      <c r="E4" s="1" t="s">
        <v>14</v>
      </c>
      <c r="G4" s="59"/>
      <c r="H4" s="50" t="s">
        <v>580</v>
      </c>
      <c r="P4" s="10"/>
      <c r="Q4" s="11"/>
      <c r="R4" s="72"/>
      <c r="S4" s="73">
        <v>10103</v>
      </c>
      <c r="T4" s="74" t="s">
        <v>600</v>
      </c>
      <c r="V4" s="75">
        <v>3</v>
      </c>
      <c r="W4" s="69" t="s">
        <v>15</v>
      </c>
    </row>
    <row r="5" spans="1:23" ht="15.75">
      <c r="A5" s="7" t="s">
        <v>16</v>
      </c>
      <c r="B5" s="7" t="s">
        <v>585</v>
      </c>
      <c r="C5" s="7"/>
      <c r="D5" s="36"/>
      <c r="E5" s="7"/>
      <c r="F5" s="7"/>
      <c r="G5" s="7"/>
      <c r="H5" s="8"/>
      <c r="I5" s="7"/>
      <c r="J5" s="7"/>
      <c r="P5" s="10"/>
      <c r="Q5" s="11"/>
      <c r="R5" s="72"/>
      <c r="S5" s="76">
        <v>10104</v>
      </c>
      <c r="T5" s="74" t="s">
        <v>601</v>
      </c>
      <c r="V5" s="75">
        <v>4</v>
      </c>
      <c r="W5" s="69" t="s">
        <v>17</v>
      </c>
    </row>
    <row r="6" spans="1:23" ht="15.75">
      <c r="A6" s="7"/>
      <c r="B6" s="7" t="s">
        <v>584</v>
      </c>
      <c r="C6" s="7"/>
      <c r="D6" s="36"/>
      <c r="E6" s="7"/>
      <c r="F6" s="7"/>
      <c r="G6" s="7"/>
      <c r="H6" s="8"/>
      <c r="I6" s="7"/>
      <c r="J6" s="7"/>
      <c r="P6" s="10"/>
      <c r="Q6" s="11"/>
      <c r="R6" s="72"/>
      <c r="S6" s="73">
        <v>10105</v>
      </c>
      <c r="T6" s="74" t="s">
        <v>602</v>
      </c>
      <c r="V6" s="75">
        <v>5</v>
      </c>
      <c r="W6" s="69" t="s">
        <v>18</v>
      </c>
    </row>
    <row r="7" spans="1:23" ht="15.75">
      <c r="A7" s="7"/>
      <c r="B7" s="7" t="s">
        <v>19</v>
      </c>
      <c r="C7" s="7"/>
      <c r="D7" s="36"/>
      <c r="E7" s="7"/>
      <c r="F7" s="7"/>
      <c r="G7" s="7"/>
      <c r="H7" s="8"/>
      <c r="I7" s="7"/>
      <c r="J7" s="7"/>
      <c r="P7" s="10"/>
      <c r="Q7" s="11"/>
      <c r="R7" s="72"/>
      <c r="S7" s="76">
        <v>10106</v>
      </c>
      <c r="T7" s="74" t="s">
        <v>603</v>
      </c>
      <c r="V7" s="75">
        <v>6</v>
      </c>
      <c r="W7" s="69" t="s">
        <v>20</v>
      </c>
    </row>
    <row r="8" spans="1:23" ht="15.75">
      <c r="A8" s="7"/>
      <c r="B8" s="7" t="s">
        <v>789</v>
      </c>
      <c r="C8" s="7"/>
      <c r="D8" s="36"/>
      <c r="E8" s="7"/>
      <c r="F8" s="7"/>
      <c r="G8" s="7"/>
      <c r="H8" s="8"/>
      <c r="I8" s="7"/>
      <c r="J8" s="7"/>
      <c r="P8" s="10"/>
      <c r="Q8" s="11"/>
      <c r="R8" s="72"/>
      <c r="S8" s="73">
        <v>10107</v>
      </c>
      <c r="T8" s="74" t="s">
        <v>604</v>
      </c>
      <c r="V8" s="75">
        <v>7</v>
      </c>
      <c r="W8" s="69" t="s">
        <v>21</v>
      </c>
    </row>
    <row r="9" spans="1:23" ht="24">
      <c r="A9" s="7"/>
      <c r="B9" s="18" t="s">
        <v>790</v>
      </c>
      <c r="C9" s="7"/>
      <c r="D9" s="36"/>
      <c r="E9" s="7"/>
      <c r="F9" s="7"/>
      <c r="G9" s="7"/>
      <c r="H9" s="7"/>
      <c r="I9" s="7"/>
      <c r="J9" s="95" t="s">
        <v>321</v>
      </c>
      <c r="K9" s="96"/>
      <c r="L9" s="30" t="s">
        <v>320</v>
      </c>
      <c r="P9" s="10"/>
      <c r="Q9" s="11"/>
      <c r="R9" s="72"/>
      <c r="S9" s="76">
        <v>10108</v>
      </c>
      <c r="T9" s="74" t="s">
        <v>605</v>
      </c>
      <c r="V9" s="75">
        <v>8</v>
      </c>
      <c r="W9" s="69" t="s">
        <v>22</v>
      </c>
    </row>
    <row r="10" spans="1:23" ht="15.75">
      <c r="A10" s="55" t="s">
        <v>104</v>
      </c>
      <c r="B10" s="55" t="s">
        <v>23</v>
      </c>
      <c r="C10" s="55" t="s">
        <v>24</v>
      </c>
      <c r="D10" s="52" t="s">
        <v>581</v>
      </c>
      <c r="E10" s="51" t="s">
        <v>25</v>
      </c>
      <c r="F10" s="51" t="s">
        <v>26</v>
      </c>
      <c r="G10" s="51" t="s">
        <v>27</v>
      </c>
      <c r="H10" s="51" t="s">
        <v>28</v>
      </c>
      <c r="I10" s="58" t="s">
        <v>29</v>
      </c>
      <c r="J10" s="9" t="s">
        <v>105</v>
      </c>
      <c r="K10" s="9" t="s">
        <v>30</v>
      </c>
      <c r="L10" s="9" t="s">
        <v>324</v>
      </c>
      <c r="M10" s="9" t="s">
        <v>581</v>
      </c>
      <c r="N10" s="9" t="s">
        <v>25</v>
      </c>
      <c r="O10" s="9" t="s">
        <v>26</v>
      </c>
      <c r="P10" s="60" t="s">
        <v>32</v>
      </c>
      <c r="Q10" s="61" t="s">
        <v>33</v>
      </c>
      <c r="R10" s="72"/>
      <c r="S10" s="73">
        <v>10109</v>
      </c>
      <c r="T10" s="74" t="s">
        <v>606</v>
      </c>
      <c r="V10" s="75">
        <v>9</v>
      </c>
      <c r="W10" s="69" t="s">
        <v>32</v>
      </c>
    </row>
    <row r="11" spans="1:28" ht="15.75">
      <c r="A11" s="25">
        <v>10111</v>
      </c>
      <c r="B11" s="26">
        <f>IF(ISNA(VLOOKUP(B3,$V$12:$X$36,2,0)),"",VLOOKUP(B3,$V$12:$X$36,2,0))</f>
        <v>101</v>
      </c>
      <c r="C11" s="26">
        <f>IF(ISNA(VLOOKUP(B3,V12:Z37,4,0)),"",VLOOKUP(B3,V12:Z37,4,0))</f>
        <v>10101</v>
      </c>
      <c r="D11" s="32" t="str">
        <f aca="true" t="shared" si="0" ref="D11:D24">IF(ISNA(VLOOKUP(A11,$S$2:$T$729,2,0)),"",VLOOKUP(A11,$S$2:$T$729,2,0))</f>
        <v>陳宥鎧</v>
      </c>
      <c r="E11" s="27">
        <v>7</v>
      </c>
      <c r="F11" s="27">
        <v>2</v>
      </c>
      <c r="G11" s="27"/>
      <c r="H11" s="51" t="str">
        <f>IF(E11="","",IF(VLOOKUP(E11,$V$2:$W$10,1)=E11,VLOOKUP(E11,$V$2:$W$10,2)))&amp;","&amp;IF(F11="","",IF(VLOOKUP(F11,$V$2:$W$10,1)=F11,VLOOKUP(F11,$V$2:$W$10,2)))&amp;","&amp;IF(G11="","",IF(VLOOKUP(G11,$V$2:$W$10,1)=G11,VLOOKUP(G11,$V$2:$W$10,2)))</f>
        <v>800M,跳遠,</v>
      </c>
      <c r="I11" s="57">
        <f>IF(ISNA(VLOOKUP(C11,$Y$12:$AB$36,3,0)),"",VLOOKUP(C11,$Y$12:$AB$36,3,0))</f>
        <v>1</v>
      </c>
      <c r="J11" s="9">
        <v>10101</v>
      </c>
      <c r="K11" s="9">
        <v>101</v>
      </c>
      <c r="L11" s="9">
        <v>10101</v>
      </c>
      <c r="M11" s="9" t="s">
        <v>34</v>
      </c>
      <c r="N11" s="53"/>
      <c r="O11" s="53" t="s">
        <v>43</v>
      </c>
      <c r="P11" s="62" t="s">
        <v>35</v>
      </c>
      <c r="Q11" s="63" t="s">
        <v>106</v>
      </c>
      <c r="R11" s="72"/>
      <c r="S11" s="76">
        <v>10110</v>
      </c>
      <c r="T11" s="74" t="s">
        <v>607</v>
      </c>
      <c r="Y11" s="69" t="s">
        <v>36</v>
      </c>
      <c r="Z11" s="69" t="s">
        <v>37</v>
      </c>
      <c r="AA11" s="69" t="s">
        <v>38</v>
      </c>
      <c r="AB11" s="70" t="s">
        <v>39</v>
      </c>
    </row>
    <row r="12" spans="1:28" ht="15.75">
      <c r="A12" s="25">
        <v>10102</v>
      </c>
      <c r="B12" s="26" t="str">
        <f>IF(OR(B11="以下勿填",D12=""),"",TEXT(VALUE(B11)+0,0))</f>
        <v>101</v>
      </c>
      <c r="C12" s="26" t="str">
        <f>IF(OR(C11="以下勿填",D12=""),"",TEXT(VALUE(C11)+1,0))</f>
        <v>10102</v>
      </c>
      <c r="D12" s="32" t="str">
        <f t="shared" si="0"/>
        <v>王妏鈊</v>
      </c>
      <c r="E12" s="27">
        <v>8</v>
      </c>
      <c r="F12" s="27"/>
      <c r="G12" s="27"/>
      <c r="H12" s="51" t="str">
        <f>IF(E12="","",IF(VLOOKUP(E12,$V$2:$W$10,1)=E12,VLOOKUP(E12,$V$2:$W$10,2)))&amp;","&amp;IF(F12="","",IF(VLOOKUP(F12,$V$2:$W$10,1)=F12,VLOOKUP(F12,$V$2:$W$10,2)))&amp;","&amp;IF(G12="","",IF(VLOOKUP(G12,$V$2:$W$10,1)=G12,VLOOKUP(G12,$V$2:$W$10,2)))</f>
        <v>1500M,,</v>
      </c>
      <c r="I12" s="57" t="str">
        <f>IF(OR(C11="以下勿填",D12=""),"",TEXT(VALUE(I11),0))</f>
        <v>1</v>
      </c>
      <c r="J12" s="9">
        <v>10102</v>
      </c>
      <c r="K12" s="9">
        <v>101</v>
      </c>
      <c r="L12" s="9">
        <v>10102</v>
      </c>
      <c r="M12" s="9" t="s">
        <v>40</v>
      </c>
      <c r="N12" s="54" t="s">
        <v>107</v>
      </c>
      <c r="O12" s="53"/>
      <c r="P12" s="62"/>
      <c r="Q12" s="63" t="s">
        <v>108</v>
      </c>
      <c r="R12" s="72"/>
      <c r="S12" s="73">
        <v>10111</v>
      </c>
      <c r="T12" s="74" t="s">
        <v>608</v>
      </c>
      <c r="V12" s="69" t="s">
        <v>41</v>
      </c>
      <c r="W12" s="69">
        <v>101</v>
      </c>
      <c r="X12" s="77" t="s">
        <v>590</v>
      </c>
      <c r="Y12" s="69">
        <v>10101</v>
      </c>
      <c r="Z12" s="69">
        <v>10151</v>
      </c>
      <c r="AA12" s="70">
        <v>1</v>
      </c>
      <c r="AB12" s="70">
        <v>2</v>
      </c>
    </row>
    <row r="13" spans="1:28" ht="15.75">
      <c r="A13" s="25">
        <v>10103</v>
      </c>
      <c r="B13" s="26" t="str">
        <f>IF(OR(B12="以下勿填",D13=""),"",TEXT(VALUE(B12)+0,0))</f>
        <v>101</v>
      </c>
      <c r="C13" s="26" t="str">
        <f>IF(OR(C12="以下勿填",D13=""),"",TEXT(VALUE(C12)+1,0))</f>
        <v>10103</v>
      </c>
      <c r="D13" s="32" t="str">
        <f t="shared" si="0"/>
        <v>石浩群</v>
      </c>
      <c r="E13" s="27">
        <v>2</v>
      </c>
      <c r="F13" s="27"/>
      <c r="G13" s="27"/>
      <c r="H13" s="51" t="str">
        <f>IF(E13="","",IF(VLOOKUP(E13,$V$2:$W$10,1)=E13,VLOOKUP(E13,$V$2:$W$10,2)))&amp;","&amp;IF(F13="","",IF(VLOOKUP(F13,$V$2:$W$10,1)=F13,VLOOKUP(F13,$V$2:$W$10,2)))&amp;","&amp;IF(G13="","",IF(VLOOKUP(G13,$V$2:$W$10,1)=G13,VLOOKUP(G13,$V$2:$W$10,2)))</f>
        <v>跳遠,,</v>
      </c>
      <c r="I13" s="57" t="str">
        <f>IF(OR(C12="以下勿填",D13=""),"",TEXT(VALUE(I12),0))</f>
        <v>1</v>
      </c>
      <c r="J13" s="9">
        <v>10103</v>
      </c>
      <c r="K13" s="9">
        <v>101</v>
      </c>
      <c r="L13" s="9">
        <v>10103</v>
      </c>
      <c r="M13" s="9" t="s">
        <v>42</v>
      </c>
      <c r="N13" s="53" t="s">
        <v>43</v>
      </c>
      <c r="O13" s="53" t="s">
        <v>44</v>
      </c>
      <c r="P13" s="62" t="s">
        <v>35</v>
      </c>
      <c r="Q13" s="63" t="s">
        <v>46</v>
      </c>
      <c r="R13" s="72"/>
      <c r="S13" s="76">
        <v>10112</v>
      </c>
      <c r="T13" s="74" t="s">
        <v>609</v>
      </c>
      <c r="V13" s="68" t="s">
        <v>47</v>
      </c>
      <c r="W13" s="69">
        <v>102</v>
      </c>
      <c r="X13" s="77" t="s">
        <v>591</v>
      </c>
      <c r="Y13" s="69">
        <v>10201</v>
      </c>
      <c r="Z13" s="69">
        <v>10251</v>
      </c>
      <c r="AA13" s="70">
        <v>1</v>
      </c>
      <c r="AB13" s="70">
        <v>2</v>
      </c>
    </row>
    <row r="14" spans="1:28" ht="15.75">
      <c r="A14" s="25"/>
      <c r="B14" s="26">
        <f>IF(OR(B13="以下勿填",D14=""),"",TEXT(VALUE(B13)+0,0))</f>
      </c>
      <c r="C14" s="26">
        <f aca="true" t="shared" si="1" ref="C14:C20">IF(OR(C13="以下勿填",D14=""),"",TEXT(VALUE(C13)+1,0))</f>
      </c>
      <c r="D14" s="32">
        <f t="shared" si="0"/>
      </c>
      <c r="E14" s="27"/>
      <c r="F14" s="27"/>
      <c r="G14" s="27"/>
      <c r="H14" s="51" t="str">
        <f aca="true" t="shared" si="2" ref="H14:H20">IF(E14="","",IF(VLOOKUP(E14,$V$2:$W$10,1)=E14,VLOOKUP(E14,$V$2:$W$10,2)))&amp;","&amp;IF(F14="","",IF(VLOOKUP(F14,$V$2:$W$10,1)=F14,VLOOKUP(F14,$V$2:$W$10,2)))&amp;","&amp;IF(G14="","",IF(VLOOKUP(G14,$V$2:$W$10,1)=G14,VLOOKUP(G14,$V$2:$W$10,2)))</f>
        <v>,,</v>
      </c>
      <c r="I14" s="57">
        <f>IF(OR(C13="以下勿填",D14=""),"",TEXT(VALUE(I13),0))</f>
      </c>
      <c r="J14" s="9">
        <v>10104</v>
      </c>
      <c r="K14" s="9">
        <v>101</v>
      </c>
      <c r="L14" s="9">
        <v>10104</v>
      </c>
      <c r="M14" s="9" t="s">
        <v>48</v>
      </c>
      <c r="N14" s="53" t="s">
        <v>44</v>
      </c>
      <c r="O14" s="53" t="s">
        <v>49</v>
      </c>
      <c r="P14" s="62" t="s">
        <v>35</v>
      </c>
      <c r="Q14" s="63" t="s">
        <v>51</v>
      </c>
      <c r="R14" s="72"/>
      <c r="S14" s="73">
        <v>10113</v>
      </c>
      <c r="T14" s="74" t="s">
        <v>610</v>
      </c>
      <c r="V14" s="68" t="s">
        <v>52</v>
      </c>
      <c r="W14" s="69">
        <v>103</v>
      </c>
      <c r="X14" s="77" t="s">
        <v>592</v>
      </c>
      <c r="Y14" s="69">
        <v>10301</v>
      </c>
      <c r="Z14" s="69">
        <v>10351</v>
      </c>
      <c r="AA14" s="70">
        <v>1</v>
      </c>
      <c r="AB14" s="70">
        <v>2</v>
      </c>
    </row>
    <row r="15" spans="1:28" ht="15.75">
      <c r="A15" s="25"/>
      <c r="B15" s="26">
        <f aca="true" t="shared" si="3" ref="B15:B23">IF(OR(B14="以下勿填",D15=""),"",TEXT(VALUE(B14)+0,0))</f>
      </c>
      <c r="C15" s="26">
        <f t="shared" si="1"/>
      </c>
      <c r="D15" s="32">
        <f t="shared" si="0"/>
      </c>
      <c r="E15" s="27"/>
      <c r="F15" s="27"/>
      <c r="G15" s="27"/>
      <c r="H15" s="51" t="str">
        <f t="shared" si="2"/>
        <v>,,</v>
      </c>
      <c r="I15" s="57">
        <f aca="true" t="shared" si="4" ref="I15:I20">IF(OR(C14="以下勿填",D15=""),"",TEXT(VALUE(I14),0))</f>
      </c>
      <c r="J15" s="9">
        <v>10105</v>
      </c>
      <c r="K15" s="9">
        <v>101</v>
      </c>
      <c r="L15" s="9">
        <v>10105</v>
      </c>
      <c r="M15" s="9" t="s">
        <v>53</v>
      </c>
      <c r="N15" s="53" t="s">
        <v>93</v>
      </c>
      <c r="O15" s="53" t="s">
        <v>54</v>
      </c>
      <c r="P15" s="62" t="s">
        <v>35</v>
      </c>
      <c r="Q15" s="63" t="s">
        <v>55</v>
      </c>
      <c r="R15" s="72"/>
      <c r="S15" s="76">
        <v>10114</v>
      </c>
      <c r="T15" s="74" t="s">
        <v>611</v>
      </c>
      <c r="V15" s="68" t="s">
        <v>56</v>
      </c>
      <c r="W15" s="69">
        <v>104</v>
      </c>
      <c r="X15" s="77" t="s">
        <v>593</v>
      </c>
      <c r="Y15" s="69">
        <v>10401</v>
      </c>
      <c r="Z15" s="69">
        <v>10451</v>
      </c>
      <c r="AA15" s="70">
        <v>1</v>
      </c>
      <c r="AB15" s="70">
        <v>2</v>
      </c>
    </row>
    <row r="16" spans="1:28" ht="15.75">
      <c r="A16" s="25"/>
      <c r="B16" s="26">
        <f t="shared" si="3"/>
      </c>
      <c r="C16" s="26">
        <f t="shared" si="1"/>
      </c>
      <c r="D16" s="32">
        <f t="shared" si="0"/>
      </c>
      <c r="E16" s="27"/>
      <c r="F16" s="27"/>
      <c r="G16" s="27"/>
      <c r="H16" s="51" t="str">
        <f t="shared" si="2"/>
        <v>,,</v>
      </c>
      <c r="I16" s="57">
        <f t="shared" si="4"/>
      </c>
      <c r="J16" s="9">
        <v>10106</v>
      </c>
      <c r="K16" s="9">
        <v>101</v>
      </c>
      <c r="L16" s="9">
        <v>10106</v>
      </c>
      <c r="M16" s="9" t="s">
        <v>57</v>
      </c>
      <c r="N16" s="53" t="s">
        <v>43</v>
      </c>
      <c r="O16" s="53"/>
      <c r="P16" s="62"/>
      <c r="Q16" s="63" t="s">
        <v>58</v>
      </c>
      <c r="R16" s="72"/>
      <c r="S16" s="73">
        <v>10115</v>
      </c>
      <c r="T16" s="74" t="s">
        <v>612</v>
      </c>
      <c r="V16" s="68" t="s">
        <v>59</v>
      </c>
      <c r="W16" s="69">
        <v>105</v>
      </c>
      <c r="X16" s="77" t="s">
        <v>594</v>
      </c>
      <c r="Y16" s="69">
        <v>10501</v>
      </c>
      <c r="Z16" s="69">
        <v>10551</v>
      </c>
      <c r="AA16" s="70">
        <v>1</v>
      </c>
      <c r="AB16" s="70">
        <v>2</v>
      </c>
    </row>
    <row r="17" spans="1:28" ht="15.75">
      <c r="A17" s="25"/>
      <c r="B17" s="26">
        <f>IF(OR(B16="以下勿填",D17=""),"",TEXT(VALUE(B16)+0,0))</f>
      </c>
      <c r="C17" s="26">
        <f>IF(OR(C16="以下勿填",D17=""),"",TEXT(VALUE(C16)+1,0))</f>
      </c>
      <c r="D17" s="32">
        <f t="shared" si="0"/>
      </c>
      <c r="E17" s="27"/>
      <c r="F17" s="27"/>
      <c r="G17" s="27"/>
      <c r="H17" s="51" t="str">
        <f t="shared" si="2"/>
        <v>,,</v>
      </c>
      <c r="I17" s="57">
        <f>IF(OR(C16="以下勿填",D17=""),"",TEXT(VALUE(I16),0))</f>
      </c>
      <c r="J17" s="9"/>
      <c r="K17" s="9"/>
      <c r="L17" s="9"/>
      <c r="M17" s="9"/>
      <c r="N17" s="53"/>
      <c r="O17" s="53"/>
      <c r="P17" s="62"/>
      <c r="Q17" s="63"/>
      <c r="R17" s="72"/>
      <c r="S17" s="76">
        <v>10116</v>
      </c>
      <c r="T17" s="74" t="s">
        <v>613</v>
      </c>
      <c r="V17" s="68" t="s">
        <v>60</v>
      </c>
      <c r="W17" s="69">
        <v>106</v>
      </c>
      <c r="X17" s="77" t="s">
        <v>595</v>
      </c>
      <c r="Y17" s="69">
        <v>10601</v>
      </c>
      <c r="Z17" s="69">
        <v>10651</v>
      </c>
      <c r="AA17" s="70">
        <v>1</v>
      </c>
      <c r="AB17" s="70">
        <v>2</v>
      </c>
    </row>
    <row r="18" spans="1:28" ht="15.75">
      <c r="A18" s="25"/>
      <c r="B18" s="26">
        <f t="shared" si="3"/>
      </c>
      <c r="C18" s="26">
        <f t="shared" si="1"/>
      </c>
      <c r="D18" s="32">
        <f t="shared" si="0"/>
      </c>
      <c r="E18" s="27"/>
      <c r="F18" s="27"/>
      <c r="G18" s="27"/>
      <c r="H18" s="51" t="str">
        <f t="shared" si="2"/>
        <v>,,</v>
      </c>
      <c r="I18" s="57">
        <f t="shared" si="4"/>
      </c>
      <c r="P18" s="10"/>
      <c r="Q18" s="11"/>
      <c r="R18" s="72"/>
      <c r="S18" s="73">
        <v>10117</v>
      </c>
      <c r="T18" s="74" t="s">
        <v>614</v>
      </c>
      <c r="V18" s="68" t="s">
        <v>62</v>
      </c>
      <c r="W18" s="69">
        <v>107</v>
      </c>
      <c r="X18" s="77" t="s">
        <v>596</v>
      </c>
      <c r="Y18" s="69">
        <v>10701</v>
      </c>
      <c r="Z18" s="69">
        <v>10751</v>
      </c>
      <c r="AA18" s="70">
        <v>1</v>
      </c>
      <c r="AB18" s="70">
        <v>2</v>
      </c>
    </row>
    <row r="19" spans="1:28" ht="15.75">
      <c r="A19" s="25"/>
      <c r="B19" s="26">
        <f t="shared" si="3"/>
      </c>
      <c r="C19" s="26">
        <f t="shared" si="1"/>
      </c>
      <c r="D19" s="32">
        <f t="shared" si="0"/>
      </c>
      <c r="E19" s="27"/>
      <c r="F19" s="27"/>
      <c r="G19" s="27"/>
      <c r="H19" s="51" t="str">
        <f t="shared" si="2"/>
        <v>,,</v>
      </c>
      <c r="I19" s="57">
        <f t="shared" si="4"/>
      </c>
      <c r="P19" s="10"/>
      <c r="Q19" s="11"/>
      <c r="R19" s="72"/>
      <c r="S19" s="76">
        <v>10118</v>
      </c>
      <c r="T19" s="74" t="s">
        <v>615</v>
      </c>
      <c r="V19" s="68" t="s">
        <v>63</v>
      </c>
      <c r="W19" s="69">
        <v>108</v>
      </c>
      <c r="X19" s="77" t="s">
        <v>597</v>
      </c>
      <c r="Y19" s="69">
        <v>10801</v>
      </c>
      <c r="Z19" s="69">
        <v>10851</v>
      </c>
      <c r="AA19" s="70">
        <v>1</v>
      </c>
      <c r="AB19" s="70">
        <v>2</v>
      </c>
    </row>
    <row r="20" spans="1:28" ht="19.5">
      <c r="A20" s="25"/>
      <c r="B20" s="26">
        <f t="shared" si="3"/>
      </c>
      <c r="C20" s="26">
        <f t="shared" si="1"/>
      </c>
      <c r="D20" s="32">
        <f t="shared" si="0"/>
      </c>
      <c r="E20" s="27"/>
      <c r="F20" s="27"/>
      <c r="G20" s="27"/>
      <c r="H20" s="51" t="str">
        <f t="shared" si="2"/>
        <v>,,</v>
      </c>
      <c r="I20" s="57">
        <f t="shared" si="4"/>
      </c>
      <c r="J20" s="21">
        <v>1</v>
      </c>
      <c r="K20" s="22" t="str">
        <f>IF(COUNTIF($E$11:$F$24,"01")=2,"此項額滿",IF(COUNTIF($E$11:$F$24,"01")=1,"1",IF(COUNTIF($E$11:$F$24,"01")=0,"0",IF(COUNTIF($E$11:$F$24,"01")&gt;2,"多報名了"))))</f>
        <v>0</v>
      </c>
      <c r="L20" s="20"/>
      <c r="P20" s="10"/>
      <c r="Q20" s="11"/>
      <c r="R20" s="72"/>
      <c r="S20" s="73">
        <v>10119</v>
      </c>
      <c r="T20" s="74" t="s">
        <v>616</v>
      </c>
      <c r="V20" s="68" t="s">
        <v>64</v>
      </c>
      <c r="W20" s="69">
        <v>201</v>
      </c>
      <c r="X20" s="69" t="s">
        <v>364</v>
      </c>
      <c r="Y20" s="69">
        <v>20101</v>
      </c>
      <c r="Z20" s="69">
        <v>20151</v>
      </c>
      <c r="AA20" s="70">
        <v>1</v>
      </c>
      <c r="AB20" s="70">
        <v>2</v>
      </c>
    </row>
    <row r="21" spans="1:28" ht="19.5">
      <c r="A21" s="25"/>
      <c r="B21" s="26">
        <f t="shared" si="3"/>
      </c>
      <c r="C21" s="26">
        <f>IF(OR(C20="以下勿填",D21=""),"",TEXT(VALUE(C20)+1,0))</f>
      </c>
      <c r="D21" s="32">
        <f t="shared" si="0"/>
      </c>
      <c r="E21" s="27"/>
      <c r="F21" s="27"/>
      <c r="G21" s="27"/>
      <c r="H21" s="51" t="str">
        <f>IF(E21="","",IF(VLOOKUP(E21,$V$2:$W$10,1)=E21,VLOOKUP(E21,$V$2:$W$10,2)))&amp;","&amp;IF(F21="","",IF(VLOOKUP(F21,$V$2:$W$10,1)=F21,VLOOKUP(F21,$V$2:$W$10,2)))&amp;","&amp;IF(G21="","",IF(VLOOKUP(G21,$V$2:$W$10,1)=G21,VLOOKUP(G21,$V$2:$W$10,2)))</f>
        <v>,,</v>
      </c>
      <c r="I21" s="57">
        <f>IF(OR(C20="以下勿填",D21=""),"",TEXT(VALUE(I20),0))</f>
      </c>
      <c r="J21" s="31"/>
      <c r="K21" s="48"/>
      <c r="L21" s="49"/>
      <c r="M21" s="10"/>
      <c r="N21" s="10"/>
      <c r="O21" s="10"/>
      <c r="P21" s="10"/>
      <c r="Q21" s="11"/>
      <c r="R21" s="72"/>
      <c r="S21" s="76">
        <v>10120</v>
      </c>
      <c r="T21" s="74" t="s">
        <v>617</v>
      </c>
      <c r="V21" s="68" t="s">
        <v>65</v>
      </c>
      <c r="W21" s="69">
        <v>202</v>
      </c>
      <c r="X21" s="69" t="s">
        <v>365</v>
      </c>
      <c r="Y21" s="69">
        <v>20201</v>
      </c>
      <c r="Z21" s="69">
        <v>20251</v>
      </c>
      <c r="AA21" s="70">
        <v>1</v>
      </c>
      <c r="AB21" s="70">
        <v>2</v>
      </c>
    </row>
    <row r="22" spans="1:28" ht="15.75">
      <c r="A22" s="25"/>
      <c r="B22" s="26">
        <f t="shared" si="3"/>
      </c>
      <c r="C22" s="26">
        <f>IF(OR(C21="以下勿填",D22=""),"",TEXT(VALUE(C21)+1,0))</f>
      </c>
      <c r="D22" s="32">
        <f t="shared" si="0"/>
      </c>
      <c r="E22" s="27"/>
      <c r="F22" s="27"/>
      <c r="G22" s="27"/>
      <c r="H22" s="51" t="str">
        <f>IF(E22="","",IF(VLOOKUP(E22,$V$2:$W$10,1)=E22,VLOOKUP(E22,$V$2:$W$10,2)))&amp;","&amp;IF(F22="","",IF(VLOOKUP(F22,$V$2:$W$10,1)=F22,VLOOKUP(F22,$V$2:$W$10,2)))&amp;","&amp;IF(G22="","",IF(VLOOKUP(G22,$V$2:$W$10,1)=G22,VLOOKUP(G22,$V$2:$W$10,2)))</f>
        <v>,,</v>
      </c>
      <c r="I22" s="57">
        <f>IF(OR(C21="以下勿填",D22=""),"",TEXT(VALUE(I21),0))</f>
      </c>
      <c r="J22" s="10"/>
      <c r="K22" s="10"/>
      <c r="L22" s="49"/>
      <c r="M22" s="10"/>
      <c r="N22" s="10"/>
      <c r="O22" s="10"/>
      <c r="P22" s="10"/>
      <c r="Q22" s="11"/>
      <c r="R22" s="72"/>
      <c r="S22" s="73">
        <v>10121</v>
      </c>
      <c r="T22" s="74" t="s">
        <v>618</v>
      </c>
      <c r="V22" s="68" t="s">
        <v>66</v>
      </c>
      <c r="W22" s="69">
        <v>203</v>
      </c>
      <c r="X22" s="69" t="s">
        <v>366</v>
      </c>
      <c r="Y22" s="69">
        <v>20301</v>
      </c>
      <c r="Z22" s="69">
        <v>20351</v>
      </c>
      <c r="AA22" s="70">
        <v>1</v>
      </c>
      <c r="AB22" s="70">
        <v>2</v>
      </c>
    </row>
    <row r="23" spans="1:28" ht="15.75">
      <c r="A23" s="25"/>
      <c r="B23" s="26">
        <f t="shared" si="3"/>
      </c>
      <c r="C23" s="26">
        <f>IF(OR(C22="以下勿填",D23=""),"",TEXT(VALUE(C22)+1,0))</f>
      </c>
      <c r="D23" s="32">
        <f t="shared" si="0"/>
      </c>
      <c r="E23" s="27"/>
      <c r="F23" s="27"/>
      <c r="G23" s="27"/>
      <c r="H23" s="51" t="str">
        <f>IF(E23="","",IF(VLOOKUP(E23,$V$2:$W$10,1)=E23,VLOOKUP(E23,$V$2:$W$10,2)))&amp;","&amp;IF(F23="","",IF(VLOOKUP(F23,$V$2:$W$10,1)=F23,VLOOKUP(F23,$V$2:$W$10,2)))&amp;","&amp;IF(G23="","",IF(VLOOKUP(G23,$V$2:$W$10,1)=G23,VLOOKUP(G23,$V$2:$W$10,2)))</f>
        <v>,,</v>
      </c>
      <c r="I23" s="57">
        <f>IF(OR(C22="以下勿填",D23=""),"",TEXT(VALUE(I22),0))</f>
      </c>
      <c r="J23" s="10"/>
      <c r="K23" s="10"/>
      <c r="L23" s="10"/>
      <c r="M23" s="10"/>
      <c r="N23" s="10"/>
      <c r="O23" s="10"/>
      <c r="P23" s="10"/>
      <c r="Q23" s="11"/>
      <c r="R23" s="72"/>
      <c r="S23" s="76">
        <v>10122</v>
      </c>
      <c r="T23" s="74" t="s">
        <v>619</v>
      </c>
      <c r="V23" s="68" t="s">
        <v>67</v>
      </c>
      <c r="W23" s="69">
        <v>204</v>
      </c>
      <c r="X23" s="69" t="s">
        <v>367</v>
      </c>
      <c r="Y23" s="69">
        <v>20401</v>
      </c>
      <c r="Z23" s="69">
        <v>20451</v>
      </c>
      <c r="AA23" s="70">
        <v>1</v>
      </c>
      <c r="AB23" s="70">
        <v>2</v>
      </c>
    </row>
    <row r="24" spans="1:28" ht="15.75">
      <c r="A24" s="25"/>
      <c r="B24" s="26">
        <f>IF(OR(B23="以下勿填",D24=""),"",TEXT(VALUE(B23)+0,0))</f>
      </c>
      <c r="C24" s="26">
        <f>IF(OR(C23="以下勿填",D24=""),"",TEXT(VALUE(C23)+1,0))</f>
      </c>
      <c r="D24" s="32">
        <f t="shared" si="0"/>
      </c>
      <c r="E24" s="27"/>
      <c r="F24" s="27"/>
      <c r="G24" s="27"/>
      <c r="H24" s="51" t="str">
        <f>IF(E24="","",IF(VLOOKUP(E24,$V$2:$W$10,1)=E24,VLOOKUP(E24,$V$2:$W$10,2)))&amp;","&amp;IF(F24="","",IF(VLOOKUP(F24,$V$2:$W$10,1)=F24,VLOOKUP(F24,$V$2:$W$10,2)))&amp;","&amp;IF(G24="","",IF(VLOOKUP(G24,$V$2:$W$10,1)=G24,VLOOKUP(G24,$V$2:$W$10,2)))</f>
        <v>,,</v>
      </c>
      <c r="I24" s="57">
        <f>IF(OR(C23="以下勿填",D24=""),"",TEXT(VALUE(I23),0))</f>
      </c>
      <c r="M24" s="10"/>
      <c r="N24" s="10"/>
      <c r="O24" s="10"/>
      <c r="P24" s="10"/>
      <c r="Q24" s="11"/>
      <c r="R24" s="72"/>
      <c r="S24" s="73">
        <v>10123</v>
      </c>
      <c r="T24" s="74" t="s">
        <v>620</v>
      </c>
      <c r="V24" s="68" t="s">
        <v>68</v>
      </c>
      <c r="W24" s="69">
        <v>205</v>
      </c>
      <c r="X24" s="69" t="s">
        <v>368</v>
      </c>
      <c r="Y24" s="69">
        <v>20501</v>
      </c>
      <c r="Z24" s="69">
        <v>20551</v>
      </c>
      <c r="AA24" s="70">
        <v>1</v>
      </c>
      <c r="AB24" s="70">
        <v>2</v>
      </c>
    </row>
    <row r="25" spans="1:28" ht="15.75">
      <c r="A25" s="56" t="s">
        <v>104</v>
      </c>
      <c r="B25" s="56" t="s">
        <v>72</v>
      </c>
      <c r="C25" s="56" t="s">
        <v>31</v>
      </c>
      <c r="D25" s="52" t="s">
        <v>582</v>
      </c>
      <c r="E25" s="51" t="s">
        <v>25</v>
      </c>
      <c r="F25" s="51" t="s">
        <v>26</v>
      </c>
      <c r="G25" s="51" t="s">
        <v>32</v>
      </c>
      <c r="H25" s="51" t="s">
        <v>73</v>
      </c>
      <c r="I25" s="58" t="s">
        <v>29</v>
      </c>
      <c r="J25" s="95" t="s">
        <v>322</v>
      </c>
      <c r="K25" s="96"/>
      <c r="L25" s="19" t="s">
        <v>319</v>
      </c>
      <c r="M25" s="9" t="s">
        <v>583</v>
      </c>
      <c r="N25" s="9" t="s">
        <v>75</v>
      </c>
      <c r="O25" s="9" t="s">
        <v>76</v>
      </c>
      <c r="P25" s="60" t="s">
        <v>32</v>
      </c>
      <c r="Q25" s="61" t="s">
        <v>73</v>
      </c>
      <c r="R25" s="72"/>
      <c r="S25" s="76">
        <v>10124</v>
      </c>
      <c r="T25" s="74" t="s">
        <v>621</v>
      </c>
      <c r="V25" s="68" t="s">
        <v>69</v>
      </c>
      <c r="W25" s="69">
        <v>206</v>
      </c>
      <c r="X25" s="69" t="s">
        <v>369</v>
      </c>
      <c r="Y25" s="69">
        <v>20601</v>
      </c>
      <c r="Z25" s="69">
        <v>20651</v>
      </c>
      <c r="AA25" s="70">
        <v>1</v>
      </c>
      <c r="AB25" s="70">
        <v>2</v>
      </c>
    </row>
    <row r="26" spans="1:28" ht="15.75">
      <c r="A26" s="25">
        <v>10102</v>
      </c>
      <c r="B26" s="26">
        <f>IF(ISNA(VLOOKUP(B3,$V$12:$X$36,2,0)),"",VLOOKUP(B3,$V$12:$X$36,2,0))</f>
        <v>101</v>
      </c>
      <c r="C26" s="29">
        <f>IF(ISNA(VLOOKUP(B3,V12:Z37,5,0)),"",VLOOKUP(B3,V12:Z37,5,0))</f>
        <v>10151</v>
      </c>
      <c r="D26" s="33" t="str">
        <f aca="true" t="shared" si="5" ref="D26:D39">IF(ISNA(VLOOKUP(A26,$S$2:$T$730,2,0)),"",VLOOKUP(A26,$S$2:$T$730,2,0))</f>
        <v>王妏鈊</v>
      </c>
      <c r="E26" s="27"/>
      <c r="F26" s="27"/>
      <c r="G26" s="27"/>
      <c r="H26" s="52" t="str">
        <f aca="true" t="shared" si="6" ref="H26:H32">IF(E26="","",IF(VLOOKUP(E26,$V$2:$W$10,1)=E26,VLOOKUP(E26,$V$2:$W$10,2)))&amp;","&amp;IF(F26="","",IF(VLOOKUP(F26,$V$2:$W$10,1)=F26,VLOOKUP(F26,$V$2:$W$10,2)))&amp;","&amp;IF(G26="","",IF(VLOOKUP(G26,$V$2:$W$10,1)=G26,VLOOKUP(G26,$V$2:$W$10,2)))</f>
        <v>,,</v>
      </c>
      <c r="I26" s="29">
        <f>IF(ISNA(VLOOKUP(C26,$Z$12:$AB$36,3,0)),"",VLOOKUP(C26,$Z$12:$AB$36,3,0))</f>
        <v>2</v>
      </c>
      <c r="J26" s="9" t="s">
        <v>104</v>
      </c>
      <c r="K26" s="9" t="s">
        <v>23</v>
      </c>
      <c r="L26" s="9" t="s">
        <v>24</v>
      </c>
      <c r="M26" s="9" t="s">
        <v>78</v>
      </c>
      <c r="N26" s="53"/>
      <c r="O26" s="53"/>
      <c r="P26" s="64" t="s">
        <v>109</v>
      </c>
      <c r="Q26" s="63" t="s">
        <v>110</v>
      </c>
      <c r="R26" s="72">
        <v>102</v>
      </c>
      <c r="S26" s="73">
        <v>10201</v>
      </c>
      <c r="T26" s="74" t="s">
        <v>622</v>
      </c>
      <c r="V26" s="68" t="s">
        <v>70</v>
      </c>
      <c r="W26" s="69">
        <v>207</v>
      </c>
      <c r="X26" s="78" t="s">
        <v>589</v>
      </c>
      <c r="Y26" s="69">
        <v>20701</v>
      </c>
      <c r="Z26" s="69">
        <v>20751</v>
      </c>
      <c r="AA26" s="70">
        <v>1</v>
      </c>
      <c r="AB26" s="70">
        <v>2</v>
      </c>
    </row>
    <row r="27" spans="1:28" ht="15.75">
      <c r="A27" s="25"/>
      <c r="B27" s="26">
        <f>IF(ISNA(VLOOKUP(B3,$V$12:$X$36,2,0)),"",VLOOKUP(B3,$V$12:$X$36,2,0))</f>
        <v>101</v>
      </c>
      <c r="C27" s="29">
        <f aca="true" t="shared" si="7" ref="C27:C35">IF(OR(C26="以下勿填",D27=""),"",TEXT(VALUE(C26)+1,0))</f>
      </c>
      <c r="D27" s="33">
        <f t="shared" si="5"/>
      </c>
      <c r="E27" s="27"/>
      <c r="F27" s="27"/>
      <c r="G27" s="27"/>
      <c r="H27" s="52" t="str">
        <f t="shared" si="6"/>
        <v>,,</v>
      </c>
      <c r="I27" s="29">
        <f>IF(OR(C26="以下勿填",D27=""),"",TEXT(VALUE(I26),0))</f>
      </c>
      <c r="J27" s="9">
        <v>10101</v>
      </c>
      <c r="K27" s="9">
        <v>101</v>
      </c>
      <c r="L27" s="9">
        <v>10151</v>
      </c>
      <c r="M27" s="9" t="s">
        <v>80</v>
      </c>
      <c r="N27" s="53" t="s">
        <v>81</v>
      </c>
      <c r="O27" s="53" t="s">
        <v>82</v>
      </c>
      <c r="P27" s="62"/>
      <c r="Q27" s="63" t="s">
        <v>83</v>
      </c>
      <c r="R27" s="72"/>
      <c r="S27" s="76">
        <v>10202</v>
      </c>
      <c r="T27" s="74" t="s">
        <v>623</v>
      </c>
      <c r="V27" s="68" t="s">
        <v>71</v>
      </c>
      <c r="W27" s="69">
        <v>208</v>
      </c>
      <c r="X27" s="69" t="s">
        <v>370</v>
      </c>
      <c r="Y27" s="69">
        <v>20801</v>
      </c>
      <c r="Z27" s="69">
        <v>20851</v>
      </c>
      <c r="AA27" s="70">
        <v>1</v>
      </c>
      <c r="AB27" s="70">
        <v>2</v>
      </c>
    </row>
    <row r="28" spans="1:28" ht="15.75">
      <c r="A28" s="25"/>
      <c r="B28" s="26">
        <f>IF(ISNA(VLOOKUP(B3,$V$12:$X$36,2,0)),"",VLOOKUP(B3,$V$12:$X$36,2,0))</f>
        <v>101</v>
      </c>
      <c r="C28" s="29">
        <f t="shared" si="7"/>
      </c>
      <c r="D28" s="33">
        <f t="shared" si="5"/>
      </c>
      <c r="E28" s="27"/>
      <c r="F28" s="27"/>
      <c r="G28" s="27"/>
      <c r="H28" s="52" t="str">
        <f t="shared" si="6"/>
        <v>,,</v>
      </c>
      <c r="I28" s="29">
        <f aca="true" t="shared" si="8" ref="I28:I39">IF(OR(C27="以下勿填",D28=""),"",TEXT(VALUE(I27),0))</f>
      </c>
      <c r="J28" s="9">
        <v>10102</v>
      </c>
      <c r="K28" s="9">
        <v>101</v>
      </c>
      <c r="L28" s="9">
        <v>10152</v>
      </c>
      <c r="M28" s="9" t="s">
        <v>85</v>
      </c>
      <c r="N28" s="53" t="s">
        <v>86</v>
      </c>
      <c r="O28" s="53"/>
      <c r="P28" s="62" t="s">
        <v>45</v>
      </c>
      <c r="Q28" s="63" t="s">
        <v>87</v>
      </c>
      <c r="R28" s="72"/>
      <c r="S28" s="73">
        <v>10203</v>
      </c>
      <c r="T28" s="74" t="s">
        <v>624</v>
      </c>
      <c r="V28" s="68" t="s">
        <v>787</v>
      </c>
      <c r="W28" s="69">
        <v>209</v>
      </c>
      <c r="X28" s="69" t="s">
        <v>310</v>
      </c>
      <c r="Y28" s="69">
        <v>20901</v>
      </c>
      <c r="Z28" s="69">
        <v>20951</v>
      </c>
      <c r="AA28" s="70">
        <v>1</v>
      </c>
      <c r="AB28" s="70">
        <v>2</v>
      </c>
    </row>
    <row r="29" spans="1:28" ht="15.75">
      <c r="A29" s="25"/>
      <c r="B29" s="26">
        <f>IF(ISNA(VLOOKUP(B3,$V$12:$X$36,2,0)),"",VLOOKUP(B3,$V$12:$X$36,2,0))</f>
        <v>101</v>
      </c>
      <c r="C29" s="29">
        <f t="shared" si="7"/>
      </c>
      <c r="D29" s="33">
        <f t="shared" si="5"/>
      </c>
      <c r="E29" s="27"/>
      <c r="F29" s="27"/>
      <c r="G29" s="27"/>
      <c r="H29" s="52" t="str">
        <f t="shared" si="6"/>
        <v>,,</v>
      </c>
      <c r="I29" s="29">
        <f t="shared" si="8"/>
      </c>
      <c r="J29" s="9">
        <v>10103</v>
      </c>
      <c r="K29" s="9">
        <v>101</v>
      </c>
      <c r="L29" s="9">
        <v>10153</v>
      </c>
      <c r="M29" s="9" t="s">
        <v>89</v>
      </c>
      <c r="N29" s="53" t="s">
        <v>43</v>
      </c>
      <c r="O29" s="53" t="s">
        <v>81</v>
      </c>
      <c r="P29" s="62" t="s">
        <v>50</v>
      </c>
      <c r="Q29" s="63" t="s">
        <v>90</v>
      </c>
      <c r="R29" s="72"/>
      <c r="S29" s="76">
        <v>10204</v>
      </c>
      <c r="T29" s="74"/>
      <c r="V29" s="68" t="s">
        <v>74</v>
      </c>
      <c r="W29" s="69">
        <v>301</v>
      </c>
      <c r="X29" s="69" t="s">
        <v>371</v>
      </c>
      <c r="Y29" s="69">
        <v>30101</v>
      </c>
      <c r="Z29" s="69">
        <v>30151</v>
      </c>
      <c r="AA29" s="70">
        <v>1</v>
      </c>
      <c r="AB29" s="70">
        <v>2</v>
      </c>
    </row>
    <row r="30" spans="1:28" ht="15.75">
      <c r="A30" s="25"/>
      <c r="B30" s="26">
        <f>IF(ISNA(VLOOKUP(B3,$V$12:$X$36,2,0)),"",VLOOKUP(B3,$V$12:$X$36,2,0))</f>
        <v>101</v>
      </c>
      <c r="C30" s="29">
        <f t="shared" si="7"/>
      </c>
      <c r="D30" s="33">
        <f t="shared" si="5"/>
      </c>
      <c r="E30" s="27"/>
      <c r="F30" s="27"/>
      <c r="G30" s="27"/>
      <c r="H30" s="52" t="str">
        <f t="shared" si="6"/>
        <v>,,</v>
      </c>
      <c r="I30" s="29">
        <f t="shared" si="8"/>
      </c>
      <c r="J30" s="9">
        <v>10104</v>
      </c>
      <c r="K30" s="9">
        <v>101</v>
      </c>
      <c r="L30" s="9">
        <v>10154</v>
      </c>
      <c r="M30" s="9" t="s">
        <v>92</v>
      </c>
      <c r="N30" s="53" t="s">
        <v>93</v>
      </c>
      <c r="O30" s="53" t="s">
        <v>94</v>
      </c>
      <c r="P30" s="62"/>
      <c r="Q30" s="63" t="s">
        <v>95</v>
      </c>
      <c r="R30" s="72"/>
      <c r="S30" s="73">
        <v>10205</v>
      </c>
      <c r="T30" s="79" t="s">
        <v>625</v>
      </c>
      <c r="V30" s="68" t="s">
        <v>77</v>
      </c>
      <c r="W30" s="69">
        <v>302</v>
      </c>
      <c r="X30" s="69" t="s">
        <v>311</v>
      </c>
      <c r="Y30" s="69">
        <v>30201</v>
      </c>
      <c r="Z30" s="69">
        <v>30251</v>
      </c>
      <c r="AA30" s="70">
        <v>1</v>
      </c>
      <c r="AB30" s="70">
        <v>2</v>
      </c>
    </row>
    <row r="31" spans="1:28" ht="15.75">
      <c r="A31" s="25"/>
      <c r="B31" s="26">
        <f>IF(ISNA(VLOOKUP(B3,$V$12:$X$36,2,0)),"",VLOOKUP(B3,$V$12:$X$36,2,0))</f>
        <v>101</v>
      </c>
      <c r="C31" s="29">
        <f t="shared" si="7"/>
      </c>
      <c r="D31" s="33">
        <f t="shared" si="5"/>
      </c>
      <c r="E31" s="27"/>
      <c r="F31" s="27"/>
      <c r="G31" s="27"/>
      <c r="H31" s="52" t="str">
        <f t="shared" si="6"/>
        <v>,,</v>
      </c>
      <c r="I31" s="29">
        <f t="shared" si="8"/>
      </c>
      <c r="J31" s="9">
        <v>10105</v>
      </c>
      <c r="K31" s="9">
        <v>101</v>
      </c>
      <c r="L31" s="9">
        <v>10155</v>
      </c>
      <c r="M31" s="9" t="s">
        <v>97</v>
      </c>
      <c r="N31" s="53" t="s">
        <v>98</v>
      </c>
      <c r="O31" s="53"/>
      <c r="P31" s="62" t="s">
        <v>50</v>
      </c>
      <c r="Q31" s="63" t="s">
        <v>111</v>
      </c>
      <c r="R31" s="72"/>
      <c r="S31" s="76">
        <v>10206</v>
      </c>
      <c r="T31" s="74" t="s">
        <v>626</v>
      </c>
      <c r="V31" s="68" t="s">
        <v>79</v>
      </c>
      <c r="W31" s="69">
        <v>303</v>
      </c>
      <c r="X31" s="69" t="s">
        <v>312</v>
      </c>
      <c r="Y31" s="69">
        <v>30301</v>
      </c>
      <c r="Z31" s="69">
        <v>30351</v>
      </c>
      <c r="AA31" s="70">
        <v>1</v>
      </c>
      <c r="AB31" s="70">
        <v>2</v>
      </c>
    </row>
    <row r="32" spans="1:28" ht="15.75">
      <c r="A32" s="25"/>
      <c r="B32" s="26">
        <f>IF(ISNA(VLOOKUP(B3,$V$12:$X$36,2,0)),"",VLOOKUP(B3,$V$12:$X$36,2,0))</f>
        <v>101</v>
      </c>
      <c r="C32" s="29">
        <f>IF(OR(C31="以下勿填",D32=""),"",TEXT(VALUE(C31)+1,0))</f>
      </c>
      <c r="D32" s="33">
        <f t="shared" si="5"/>
      </c>
      <c r="E32" s="27"/>
      <c r="F32" s="27"/>
      <c r="G32" s="27"/>
      <c r="H32" s="52" t="str">
        <f t="shared" si="6"/>
        <v>,,</v>
      </c>
      <c r="I32" s="29">
        <f t="shared" si="8"/>
      </c>
      <c r="J32" s="9">
        <v>10106</v>
      </c>
      <c r="K32" s="9">
        <v>101</v>
      </c>
      <c r="L32" s="9">
        <v>10156</v>
      </c>
      <c r="S32" s="73">
        <v>10207</v>
      </c>
      <c r="T32" s="74" t="s">
        <v>627</v>
      </c>
      <c r="V32" s="68" t="s">
        <v>84</v>
      </c>
      <c r="W32" s="69">
        <v>304</v>
      </c>
      <c r="X32" s="69" t="s">
        <v>313</v>
      </c>
      <c r="Y32" s="69">
        <v>30401</v>
      </c>
      <c r="Z32" s="69">
        <v>30451</v>
      </c>
      <c r="AA32" s="70">
        <v>1</v>
      </c>
      <c r="AB32" s="70">
        <v>2</v>
      </c>
    </row>
    <row r="33" spans="1:28" ht="15.75">
      <c r="A33" s="25"/>
      <c r="B33" s="26">
        <f>IF(ISNA(VLOOKUP(B3,$V$12:$X$36,2,0)),"",VLOOKUP(B3,$V$12:$X$36,2,0))</f>
        <v>101</v>
      </c>
      <c r="C33" s="29">
        <f>IF(OR(C31="以下勿填",D32=""),"",TEXT(VALUE(C32)+1,0))</f>
      </c>
      <c r="D33" s="33">
        <f t="shared" si="5"/>
      </c>
      <c r="E33" s="27"/>
      <c r="F33" s="27"/>
      <c r="G33" s="27"/>
      <c r="H33" s="52" t="str">
        <f aca="true" t="shared" si="9" ref="H33:H39">IF(E33="","",IF(VLOOKUP(E33,$V$2:$W$10,1)=E33,VLOOKUP(E33,$V$2:$W$10,2)))&amp;","&amp;IF(F33="","",IF(VLOOKUP(F33,$V$2:$W$10,1)=F33,VLOOKUP(F33,$V$2:$W$10,2)))&amp;","&amp;IF(G33="","",IF(VLOOKUP(G33,$V$2:$W$10,1)=G33,VLOOKUP(G33,$V$2:$W$10,2)))</f>
        <v>,,</v>
      </c>
      <c r="I33" s="29">
        <f t="shared" si="8"/>
      </c>
      <c r="R33" s="72"/>
      <c r="S33" s="76">
        <v>10208</v>
      </c>
      <c r="T33" s="74" t="s">
        <v>628</v>
      </c>
      <c r="V33" s="68" t="s">
        <v>88</v>
      </c>
      <c r="W33" s="69">
        <v>305</v>
      </c>
      <c r="X33" s="69" t="s">
        <v>314</v>
      </c>
      <c r="Y33" s="69">
        <v>30501</v>
      </c>
      <c r="Z33" s="69">
        <v>30551</v>
      </c>
      <c r="AA33" s="70">
        <v>1</v>
      </c>
      <c r="AB33" s="70">
        <v>2</v>
      </c>
    </row>
    <row r="34" spans="1:28" ht="19.5">
      <c r="A34" s="25"/>
      <c r="B34" s="26">
        <f>IF(ISNA(VLOOKUP(B3,$V$12:$X$36,2,0)),"",VLOOKUP(B3,$V$12:$X$36,2,0))</f>
        <v>101</v>
      </c>
      <c r="C34" s="29">
        <f t="shared" si="7"/>
      </c>
      <c r="D34" s="33">
        <f t="shared" si="5"/>
      </c>
      <c r="E34" s="27"/>
      <c r="F34" s="27"/>
      <c r="G34" s="27"/>
      <c r="H34" s="52" t="str">
        <f t="shared" si="9"/>
        <v>,,</v>
      </c>
      <c r="I34" s="29">
        <f t="shared" si="8"/>
      </c>
      <c r="J34" s="21" t="s">
        <v>61</v>
      </c>
      <c r="K34" s="22" t="str">
        <f>IF(COUNTIF($E$26:$F$39,"01")=2,"此項額滿",IF(COUNTIF($E$26:$F$39,"01")=1,"1",IF(COUNTIF($E$26:$F$39,"01")=0,"0",IF(COUNTIF($E$26:$F$39,"01")&gt;2,"多報名了"))))</f>
        <v>0</v>
      </c>
      <c r="L34" s="12"/>
      <c r="R34" s="72"/>
      <c r="S34" s="73">
        <v>10209</v>
      </c>
      <c r="T34" s="74" t="s">
        <v>629</v>
      </c>
      <c r="V34" s="68" t="s">
        <v>91</v>
      </c>
      <c r="W34" s="69">
        <v>306</v>
      </c>
      <c r="X34" s="69" t="s">
        <v>315</v>
      </c>
      <c r="Y34" s="69">
        <v>30601</v>
      </c>
      <c r="Z34" s="69">
        <v>30651</v>
      </c>
      <c r="AA34" s="70">
        <v>1</v>
      </c>
      <c r="AB34" s="70">
        <v>2</v>
      </c>
    </row>
    <row r="35" spans="1:28" ht="19.5">
      <c r="A35" s="25"/>
      <c r="B35" s="26">
        <f>IF(ISNA(VLOOKUP(B3,$V$12:$X$36,2,0)),"",VLOOKUP(B3,$V$12:$X$36,2,0))</f>
        <v>101</v>
      </c>
      <c r="C35" s="29">
        <f t="shared" si="7"/>
      </c>
      <c r="D35" s="33">
        <f t="shared" si="5"/>
      </c>
      <c r="E35" s="27"/>
      <c r="F35" s="27"/>
      <c r="G35" s="27"/>
      <c r="H35" s="28" t="str">
        <f t="shared" si="9"/>
        <v>,,</v>
      </c>
      <c r="I35" s="29">
        <f t="shared" si="8"/>
      </c>
      <c r="J35" s="24"/>
      <c r="K35" s="23"/>
      <c r="R35" s="72"/>
      <c r="S35" s="76">
        <v>10210</v>
      </c>
      <c r="T35" s="74" t="s">
        <v>630</v>
      </c>
      <c r="V35" s="68" t="s">
        <v>96</v>
      </c>
      <c r="W35" s="69">
        <v>307</v>
      </c>
      <c r="X35" s="69" t="s">
        <v>316</v>
      </c>
      <c r="Y35" s="69">
        <v>30701</v>
      </c>
      <c r="Z35" s="69">
        <v>30751</v>
      </c>
      <c r="AA35" s="70">
        <v>1</v>
      </c>
      <c r="AB35" s="70">
        <v>2</v>
      </c>
    </row>
    <row r="36" spans="1:28" ht="19.5">
      <c r="A36" s="25"/>
      <c r="B36" s="26">
        <f>IF(ISNA(VLOOKUP(B3,$V$12:$X$36,2,0)),"",VLOOKUP(B3,$V$12:$X$36,2,0))</f>
        <v>101</v>
      </c>
      <c r="C36" s="29">
        <f>IF(OR(C35="以下勿填",D36=""),"",TEXT(VALUE(C35)+1,0))</f>
      </c>
      <c r="D36" s="33">
        <f t="shared" si="5"/>
      </c>
      <c r="E36" s="27"/>
      <c r="F36" s="27"/>
      <c r="G36" s="27"/>
      <c r="H36" s="28" t="str">
        <f t="shared" si="9"/>
        <v>,,</v>
      </c>
      <c r="I36" s="29">
        <f t="shared" si="8"/>
      </c>
      <c r="J36" s="24"/>
      <c r="K36" s="23"/>
      <c r="R36" s="72"/>
      <c r="S36" s="73">
        <v>10211</v>
      </c>
      <c r="T36" s="74" t="s">
        <v>631</v>
      </c>
      <c r="V36" s="68" t="s">
        <v>99</v>
      </c>
      <c r="W36" s="69">
        <v>308</v>
      </c>
      <c r="X36" s="69" t="s">
        <v>317</v>
      </c>
      <c r="Y36" s="69">
        <v>30801</v>
      </c>
      <c r="Z36" s="69">
        <v>30851</v>
      </c>
      <c r="AA36" s="70">
        <v>1</v>
      </c>
      <c r="AB36" s="70">
        <v>2</v>
      </c>
    </row>
    <row r="37" spans="1:28" ht="19.5">
      <c r="A37" s="25"/>
      <c r="B37" s="26">
        <f>IF(ISNA(VLOOKUP(B3,$V$12:$X$36,2,0)),"",VLOOKUP(B3,$V$12:$X$36,2,0))</f>
        <v>101</v>
      </c>
      <c r="C37" s="29">
        <f>IF(OR(C36="以下勿填",D37=""),"",TEXT(VALUE(C36)+1,0))</f>
      </c>
      <c r="D37" s="33">
        <f t="shared" si="5"/>
      </c>
      <c r="E37" s="27"/>
      <c r="F37" s="27"/>
      <c r="G37" s="27"/>
      <c r="H37" s="28" t="str">
        <f t="shared" si="9"/>
        <v>,,</v>
      </c>
      <c r="I37" s="29">
        <f t="shared" si="8"/>
      </c>
      <c r="J37" s="24"/>
      <c r="K37" s="23"/>
      <c r="R37" s="72"/>
      <c r="S37" s="76">
        <v>10212</v>
      </c>
      <c r="T37" s="74" t="s">
        <v>632</v>
      </c>
      <c r="V37" s="68"/>
      <c r="AA37" s="70"/>
      <c r="AB37" s="70"/>
    </row>
    <row r="38" spans="1:20" ht="19.5">
      <c r="A38" s="25"/>
      <c r="B38" s="26">
        <f>IF(ISNA(VLOOKUP(B3,$V$12:$X$36,2,0)),"",VLOOKUP(B3,$V$12:$X$36,2,0))</f>
        <v>101</v>
      </c>
      <c r="C38" s="29">
        <f>IF(OR(C37="以下勿填",D38=""),"",TEXT(VALUE(C37)+1,0))</f>
      </c>
      <c r="D38" s="33">
        <f t="shared" si="5"/>
      </c>
      <c r="E38" s="27"/>
      <c r="F38" s="27"/>
      <c r="G38" s="27"/>
      <c r="H38" s="28" t="str">
        <f t="shared" si="9"/>
        <v>,,</v>
      </c>
      <c r="I38" s="29">
        <f t="shared" si="8"/>
      </c>
      <c r="J38" s="24"/>
      <c r="K38" s="23"/>
      <c r="R38" s="72"/>
      <c r="S38" s="73">
        <v>10213</v>
      </c>
      <c r="T38" s="79" t="s">
        <v>633</v>
      </c>
    </row>
    <row r="39" spans="1:20" ht="19.5">
      <c r="A39" s="25"/>
      <c r="B39" s="26">
        <f>IF(ISNA(VLOOKUP(B3,$V$12:$X$36,2,0)),"",VLOOKUP(B3,$V$12:$X$36,2,0))</f>
        <v>101</v>
      </c>
      <c r="C39" s="29">
        <f>IF(OR(C38="以下勿填",D39=""),"",TEXT(VALUE(C38)+1,0))</f>
      </c>
      <c r="D39" s="33">
        <f t="shared" si="5"/>
      </c>
      <c r="E39" s="27"/>
      <c r="F39" s="27"/>
      <c r="G39" s="27"/>
      <c r="H39" s="28" t="str">
        <f t="shared" si="9"/>
        <v>,,</v>
      </c>
      <c r="I39" s="29">
        <f t="shared" si="8"/>
      </c>
      <c r="J39" s="24"/>
      <c r="K39" s="23"/>
      <c r="P39" s="10"/>
      <c r="Q39" s="11"/>
      <c r="R39" s="72"/>
      <c r="S39" s="76">
        <v>10214</v>
      </c>
      <c r="T39" s="79" t="s">
        <v>634</v>
      </c>
    </row>
    <row r="40" spans="10:20" ht="19.5">
      <c r="J40" s="24"/>
      <c r="K40" s="23"/>
      <c r="P40" s="10"/>
      <c r="Q40" s="11"/>
      <c r="R40" s="72"/>
      <c r="S40" s="73">
        <v>10215</v>
      </c>
      <c r="T40" s="74" t="s">
        <v>635</v>
      </c>
    </row>
    <row r="41" spans="10:20" ht="19.5">
      <c r="J41" s="24"/>
      <c r="K41" s="23"/>
      <c r="P41" s="10"/>
      <c r="Q41" s="11"/>
      <c r="R41" s="72"/>
      <c r="S41" s="76">
        <v>10216</v>
      </c>
      <c r="T41" s="74" t="s">
        <v>636</v>
      </c>
    </row>
    <row r="42" spans="16:20" ht="15.75">
      <c r="P42" s="10"/>
      <c r="Q42" s="11"/>
      <c r="R42" s="72"/>
      <c r="S42" s="73">
        <v>10217</v>
      </c>
      <c r="T42" s="74"/>
    </row>
    <row r="43" spans="16:20" ht="15.75">
      <c r="P43" s="10"/>
      <c r="Q43" s="11"/>
      <c r="R43" s="72"/>
      <c r="S43" s="76">
        <v>10218</v>
      </c>
      <c r="T43" s="79" t="s">
        <v>637</v>
      </c>
    </row>
    <row r="44" spans="16:20" ht="15.75">
      <c r="P44" s="10"/>
      <c r="Q44" s="11"/>
      <c r="R44" s="72"/>
      <c r="S44" s="73">
        <v>10219</v>
      </c>
      <c r="T44" s="74" t="s">
        <v>638</v>
      </c>
    </row>
    <row r="45" spans="16:20" ht="15.75">
      <c r="P45" s="10"/>
      <c r="Q45" s="11"/>
      <c r="R45" s="72"/>
      <c r="S45" s="76">
        <v>10220</v>
      </c>
      <c r="T45" s="74" t="s">
        <v>639</v>
      </c>
    </row>
    <row r="46" spans="16:20" ht="15.75">
      <c r="P46" s="10"/>
      <c r="Q46" s="11"/>
      <c r="R46" s="72"/>
      <c r="S46" s="73">
        <v>10221</v>
      </c>
      <c r="T46" s="74" t="s">
        <v>640</v>
      </c>
    </row>
    <row r="47" spans="16:20" ht="15.75">
      <c r="P47" s="10"/>
      <c r="Q47" s="11"/>
      <c r="R47" s="72"/>
      <c r="S47" s="76">
        <v>10222</v>
      </c>
      <c r="T47" s="74" t="s">
        <v>641</v>
      </c>
    </row>
    <row r="48" spans="16:20" ht="15.75">
      <c r="P48" s="10"/>
      <c r="Q48" s="11"/>
      <c r="R48" s="72"/>
      <c r="S48" s="73">
        <v>10223</v>
      </c>
      <c r="T48" s="74" t="s">
        <v>642</v>
      </c>
    </row>
    <row r="49" spans="16:20" ht="15.75">
      <c r="P49" s="10"/>
      <c r="Q49" s="11"/>
      <c r="R49" s="72"/>
      <c r="S49" s="76">
        <v>10224</v>
      </c>
      <c r="T49" s="74" t="s">
        <v>643</v>
      </c>
    </row>
    <row r="50" spans="16:20" ht="15.75">
      <c r="P50" s="10"/>
      <c r="Q50" s="11"/>
      <c r="R50" s="72"/>
      <c r="S50" s="73">
        <v>10225</v>
      </c>
      <c r="T50" s="80" t="s">
        <v>644</v>
      </c>
    </row>
    <row r="51" spans="16:20" ht="15.75">
      <c r="P51" s="10"/>
      <c r="Q51" s="11"/>
      <c r="R51" s="72">
        <v>103</v>
      </c>
      <c r="S51" s="73">
        <v>10301</v>
      </c>
      <c r="T51" s="74" t="s">
        <v>645</v>
      </c>
    </row>
    <row r="52" spans="16:20" ht="15.75">
      <c r="P52" s="10"/>
      <c r="Q52" s="11"/>
      <c r="R52" s="72"/>
      <c r="S52" s="76">
        <v>10302</v>
      </c>
      <c r="T52" s="74" t="s">
        <v>646</v>
      </c>
    </row>
    <row r="53" spans="16:20" ht="15.75">
      <c r="P53" s="10"/>
      <c r="Q53" s="11"/>
      <c r="R53" s="72"/>
      <c r="S53" s="73">
        <v>10303</v>
      </c>
      <c r="T53" s="74" t="s">
        <v>647</v>
      </c>
    </row>
    <row r="54" spans="16:20" ht="15.75">
      <c r="P54" s="10"/>
      <c r="Q54" s="11"/>
      <c r="R54" s="72"/>
      <c r="S54" s="76">
        <v>10304</v>
      </c>
      <c r="T54" s="74" t="s">
        <v>648</v>
      </c>
    </row>
    <row r="55" spans="16:20" ht="15.75">
      <c r="P55" s="10"/>
      <c r="Q55" s="11"/>
      <c r="R55" s="72"/>
      <c r="S55" s="73">
        <v>10305</v>
      </c>
      <c r="T55" s="74" t="s">
        <v>649</v>
      </c>
    </row>
    <row r="56" spans="16:20" ht="15.75">
      <c r="P56" s="10"/>
      <c r="Q56" s="11"/>
      <c r="R56" s="72"/>
      <c r="S56" s="76">
        <v>10306</v>
      </c>
      <c r="T56" s="74" t="s">
        <v>650</v>
      </c>
    </row>
    <row r="57" spans="16:20" ht="15.75">
      <c r="P57" s="10"/>
      <c r="Q57" s="11"/>
      <c r="S57" s="73">
        <v>10307</v>
      </c>
      <c r="T57" s="74" t="s">
        <v>651</v>
      </c>
    </row>
    <row r="58" spans="16:20" ht="15.75">
      <c r="P58" s="10"/>
      <c r="Q58" s="11"/>
      <c r="R58" s="72"/>
      <c r="S58" s="76">
        <v>10308</v>
      </c>
      <c r="T58" s="74" t="s">
        <v>652</v>
      </c>
    </row>
    <row r="59" spans="16:20" ht="15.75">
      <c r="P59" s="10"/>
      <c r="Q59" s="11"/>
      <c r="R59" s="72"/>
      <c r="S59" s="73">
        <v>10309</v>
      </c>
      <c r="T59" s="74" t="s">
        <v>653</v>
      </c>
    </row>
    <row r="60" spans="16:20" ht="15.75">
      <c r="P60" s="10"/>
      <c r="Q60" s="11"/>
      <c r="R60" s="72"/>
      <c r="S60" s="76">
        <v>10310</v>
      </c>
      <c r="T60" s="74" t="s">
        <v>654</v>
      </c>
    </row>
    <row r="61" spans="16:20" ht="15.75">
      <c r="P61" s="10"/>
      <c r="Q61" s="11"/>
      <c r="R61" s="72"/>
      <c r="S61" s="73">
        <v>10311</v>
      </c>
      <c r="T61" s="74" t="s">
        <v>655</v>
      </c>
    </row>
    <row r="62" spans="16:20" ht="15.75">
      <c r="P62" s="10"/>
      <c r="Q62" s="11"/>
      <c r="R62" s="72"/>
      <c r="S62" s="76">
        <v>10312</v>
      </c>
      <c r="T62" s="79" t="s">
        <v>656</v>
      </c>
    </row>
    <row r="63" spans="16:20" ht="15.75">
      <c r="P63" s="10"/>
      <c r="Q63" s="11"/>
      <c r="R63" s="72"/>
      <c r="S63" s="73">
        <v>10313</v>
      </c>
      <c r="T63" s="74" t="s">
        <v>657</v>
      </c>
    </row>
    <row r="64" spans="16:20" ht="15.75">
      <c r="P64" s="10"/>
      <c r="Q64" s="11"/>
      <c r="R64" s="72"/>
      <c r="S64" s="76">
        <v>10314</v>
      </c>
      <c r="T64" s="74" t="s">
        <v>658</v>
      </c>
    </row>
    <row r="65" spans="16:20" ht="15.75">
      <c r="P65" s="10"/>
      <c r="Q65" s="11"/>
      <c r="R65" s="72"/>
      <c r="S65" s="73">
        <v>10315</v>
      </c>
      <c r="T65" s="74" t="s">
        <v>659</v>
      </c>
    </row>
    <row r="66" spans="16:20" ht="15.75">
      <c r="P66" s="10"/>
      <c r="Q66" s="11"/>
      <c r="R66" s="72"/>
      <c r="S66" s="76">
        <v>10316</v>
      </c>
      <c r="T66" s="74" t="s">
        <v>660</v>
      </c>
    </row>
    <row r="67" spans="16:20" ht="15.75">
      <c r="P67" s="10"/>
      <c r="Q67" s="11"/>
      <c r="R67" s="72"/>
      <c r="S67" s="73">
        <v>10317</v>
      </c>
      <c r="T67" s="74" t="s">
        <v>661</v>
      </c>
    </row>
    <row r="68" spans="16:20" ht="15.75">
      <c r="P68" s="10"/>
      <c r="Q68" s="11"/>
      <c r="R68" s="72"/>
      <c r="S68" s="76">
        <v>10318</v>
      </c>
      <c r="T68" s="74" t="s">
        <v>662</v>
      </c>
    </row>
    <row r="69" spans="16:20" ht="15.75">
      <c r="P69" s="10"/>
      <c r="Q69" s="11"/>
      <c r="R69" s="72"/>
      <c r="S69" s="73">
        <v>10319</v>
      </c>
      <c r="T69" s="74" t="s">
        <v>663</v>
      </c>
    </row>
    <row r="70" spans="16:20" ht="15.75">
      <c r="P70" s="10"/>
      <c r="Q70" s="11"/>
      <c r="R70" s="72"/>
      <c r="S70" s="76">
        <v>10320</v>
      </c>
      <c r="T70" s="74" t="s">
        <v>664</v>
      </c>
    </row>
    <row r="71" spans="16:20" ht="15.75">
      <c r="P71" s="10"/>
      <c r="Q71" s="11"/>
      <c r="R71" s="72"/>
      <c r="S71" s="73">
        <v>10321</v>
      </c>
      <c r="T71" s="74" t="s">
        <v>665</v>
      </c>
    </row>
    <row r="72" spans="16:20" ht="15.75">
      <c r="P72" s="10"/>
      <c r="Q72" s="11"/>
      <c r="R72" s="72"/>
      <c r="S72" s="76">
        <v>10322</v>
      </c>
      <c r="T72" s="79" t="s">
        <v>666</v>
      </c>
    </row>
    <row r="73" spans="16:20" ht="15.75">
      <c r="P73" s="10"/>
      <c r="Q73" s="11"/>
      <c r="R73" s="72"/>
      <c r="S73" s="73">
        <v>10323</v>
      </c>
      <c r="T73" s="74" t="s">
        <v>667</v>
      </c>
    </row>
    <row r="74" spans="16:20" ht="15.75">
      <c r="P74" s="10"/>
      <c r="Q74" s="11"/>
      <c r="R74" s="72"/>
      <c r="S74" s="76">
        <v>10324</v>
      </c>
      <c r="T74" s="74" t="s">
        <v>668</v>
      </c>
    </row>
    <row r="75" spans="16:20" ht="15.75">
      <c r="P75" s="10"/>
      <c r="Q75" s="11"/>
      <c r="R75" s="72">
        <v>104</v>
      </c>
      <c r="S75" s="73">
        <v>10401</v>
      </c>
      <c r="T75" s="74" t="s">
        <v>669</v>
      </c>
    </row>
    <row r="76" spans="16:20" ht="15.75">
      <c r="P76" s="10"/>
      <c r="Q76" s="11"/>
      <c r="R76" s="72"/>
      <c r="S76" s="76">
        <v>10402</v>
      </c>
      <c r="T76" s="74" t="s">
        <v>670</v>
      </c>
    </row>
    <row r="77" spans="16:20" ht="15.75">
      <c r="P77" s="10"/>
      <c r="Q77" s="11"/>
      <c r="R77" s="72"/>
      <c r="S77" s="73">
        <v>10403</v>
      </c>
      <c r="T77" s="74" t="s">
        <v>671</v>
      </c>
    </row>
    <row r="78" spans="16:20" ht="15.75">
      <c r="P78" s="10"/>
      <c r="Q78" s="11"/>
      <c r="R78" s="72"/>
      <c r="S78" s="76">
        <v>10404</v>
      </c>
      <c r="T78" s="74" t="s">
        <v>672</v>
      </c>
    </row>
    <row r="79" spans="16:20" ht="15.75">
      <c r="P79" s="10"/>
      <c r="Q79" s="11"/>
      <c r="R79" s="72"/>
      <c r="S79" s="73">
        <v>10405</v>
      </c>
      <c r="T79" s="74" t="s">
        <v>673</v>
      </c>
    </row>
    <row r="80" spans="16:20" ht="15.75">
      <c r="P80" s="10"/>
      <c r="Q80" s="11"/>
      <c r="R80" s="72"/>
      <c r="S80" s="76">
        <v>10406</v>
      </c>
      <c r="T80" s="74" t="s">
        <v>674</v>
      </c>
    </row>
    <row r="81" spans="16:20" ht="15.75">
      <c r="P81" s="10"/>
      <c r="Q81" s="11"/>
      <c r="R81" s="72"/>
      <c r="S81" s="73">
        <v>10407</v>
      </c>
      <c r="T81" s="74" t="s">
        <v>675</v>
      </c>
    </row>
    <row r="82" spans="16:20" ht="15.75">
      <c r="P82" s="10"/>
      <c r="Q82" s="11"/>
      <c r="R82" s="72"/>
      <c r="S82" s="76">
        <v>10408</v>
      </c>
      <c r="T82" s="74" t="s">
        <v>676</v>
      </c>
    </row>
    <row r="83" spans="16:20" ht="15.75">
      <c r="P83" s="10"/>
      <c r="Q83" s="11"/>
      <c r="S83" s="73">
        <v>10409</v>
      </c>
      <c r="T83" s="74" t="s">
        <v>677</v>
      </c>
    </row>
    <row r="84" spans="16:20" ht="15.75">
      <c r="P84" s="10"/>
      <c r="Q84" s="11"/>
      <c r="R84" s="72"/>
      <c r="S84" s="76">
        <v>10410</v>
      </c>
      <c r="T84" s="74" t="s">
        <v>678</v>
      </c>
    </row>
    <row r="85" spans="16:20" ht="15.75">
      <c r="P85" s="10"/>
      <c r="Q85" s="11"/>
      <c r="R85" s="72"/>
      <c r="S85" s="73">
        <v>10411</v>
      </c>
      <c r="T85" s="74" t="s">
        <v>679</v>
      </c>
    </row>
    <row r="86" spans="16:20" ht="15.75">
      <c r="P86" s="10"/>
      <c r="Q86" s="11"/>
      <c r="R86" s="72"/>
      <c r="S86" s="76">
        <v>10412</v>
      </c>
      <c r="T86" s="74" t="s">
        <v>680</v>
      </c>
    </row>
    <row r="87" spans="16:20" ht="15.75">
      <c r="P87" s="10"/>
      <c r="Q87" s="11"/>
      <c r="R87" s="72"/>
      <c r="S87" s="73">
        <v>10413</v>
      </c>
      <c r="T87" s="74" t="s">
        <v>681</v>
      </c>
    </row>
    <row r="88" spans="16:20" ht="15.75">
      <c r="P88" s="10"/>
      <c r="Q88" s="11"/>
      <c r="R88" s="72"/>
      <c r="S88" s="76">
        <v>10414</v>
      </c>
      <c r="T88" s="74" t="s">
        <v>682</v>
      </c>
    </row>
    <row r="89" spans="16:20" ht="15.75">
      <c r="P89" s="10"/>
      <c r="Q89" s="11"/>
      <c r="R89" s="72"/>
      <c r="S89" s="73">
        <v>10415</v>
      </c>
      <c r="T89" s="74" t="s">
        <v>683</v>
      </c>
    </row>
    <row r="90" spans="16:20" ht="15.75">
      <c r="P90" s="10"/>
      <c r="Q90" s="11"/>
      <c r="R90" s="72"/>
      <c r="S90" s="76">
        <v>10416</v>
      </c>
      <c r="T90" s="74" t="s">
        <v>684</v>
      </c>
    </row>
    <row r="91" spans="16:20" ht="15.75">
      <c r="P91" s="10"/>
      <c r="Q91" s="11"/>
      <c r="R91" s="72"/>
      <c r="S91" s="73">
        <v>10417</v>
      </c>
      <c r="T91" s="79" t="s">
        <v>685</v>
      </c>
    </row>
    <row r="92" spans="16:20" ht="15.75">
      <c r="P92" s="10"/>
      <c r="Q92" s="11"/>
      <c r="R92" s="72"/>
      <c r="S92" s="76">
        <v>10418</v>
      </c>
      <c r="T92" s="74" t="s">
        <v>686</v>
      </c>
    </row>
    <row r="93" spans="16:20" ht="15.75">
      <c r="P93" s="10"/>
      <c r="Q93" s="11"/>
      <c r="R93" s="72"/>
      <c r="S93" s="73">
        <v>10419</v>
      </c>
      <c r="T93" s="74" t="s">
        <v>687</v>
      </c>
    </row>
    <row r="94" spans="16:20" ht="15.75">
      <c r="P94" s="10"/>
      <c r="Q94" s="11"/>
      <c r="R94" s="72"/>
      <c r="S94" s="76">
        <v>10420</v>
      </c>
      <c r="T94" s="74" t="s">
        <v>688</v>
      </c>
    </row>
    <row r="95" spans="16:20" ht="15.75">
      <c r="P95" s="10"/>
      <c r="Q95" s="11"/>
      <c r="R95" s="72"/>
      <c r="S95" s="73">
        <v>10421</v>
      </c>
      <c r="T95" s="74" t="s">
        <v>689</v>
      </c>
    </row>
    <row r="96" spans="16:20" ht="15.75">
      <c r="P96" s="10"/>
      <c r="Q96" s="11"/>
      <c r="R96" s="72"/>
      <c r="S96" s="76">
        <v>10422</v>
      </c>
      <c r="T96" s="74" t="s">
        <v>690</v>
      </c>
    </row>
    <row r="97" spans="16:20" ht="15.75">
      <c r="P97" s="10"/>
      <c r="Q97" s="11"/>
      <c r="R97" s="72"/>
      <c r="S97" s="73">
        <v>10423</v>
      </c>
      <c r="T97" s="74" t="s">
        <v>691</v>
      </c>
    </row>
    <row r="98" spans="16:20" ht="15.75">
      <c r="P98" s="10"/>
      <c r="Q98" s="11"/>
      <c r="R98" s="72"/>
      <c r="S98" s="73">
        <v>10501</v>
      </c>
      <c r="T98" s="74" t="s">
        <v>692</v>
      </c>
    </row>
    <row r="99" spans="16:20" ht="15.75">
      <c r="P99" s="10"/>
      <c r="Q99" s="11"/>
      <c r="R99" s="72"/>
      <c r="S99" s="76">
        <v>10502</v>
      </c>
      <c r="T99" s="74" t="s">
        <v>693</v>
      </c>
    </row>
    <row r="100" spans="16:20" ht="15.75">
      <c r="P100" s="10"/>
      <c r="Q100" s="11"/>
      <c r="R100" s="72"/>
      <c r="S100" s="73">
        <v>10503</v>
      </c>
      <c r="T100" s="74" t="s">
        <v>694</v>
      </c>
    </row>
    <row r="101" spans="16:20" ht="15.75">
      <c r="P101" s="10"/>
      <c r="Q101" s="11"/>
      <c r="R101" s="72"/>
      <c r="S101" s="76">
        <v>10504</v>
      </c>
      <c r="T101" s="74" t="s">
        <v>695</v>
      </c>
    </row>
    <row r="102" spans="16:20" ht="15.75">
      <c r="P102" s="10"/>
      <c r="Q102" s="11"/>
      <c r="R102" s="72">
        <v>105</v>
      </c>
      <c r="S102" s="73">
        <v>10505</v>
      </c>
      <c r="T102" s="74" t="s">
        <v>696</v>
      </c>
    </row>
    <row r="103" spans="16:20" ht="15.75">
      <c r="P103" s="10"/>
      <c r="Q103" s="11"/>
      <c r="R103" s="72"/>
      <c r="S103" s="76">
        <v>10506</v>
      </c>
      <c r="T103" s="74" t="s">
        <v>697</v>
      </c>
    </row>
    <row r="104" spans="16:20" ht="15.75">
      <c r="P104" s="10"/>
      <c r="Q104" s="11"/>
      <c r="R104" s="72"/>
      <c r="S104" s="73">
        <v>10507</v>
      </c>
      <c r="T104" s="74" t="s">
        <v>698</v>
      </c>
    </row>
    <row r="105" spans="16:20" ht="15.75">
      <c r="P105" s="10"/>
      <c r="Q105" s="11"/>
      <c r="R105" s="72"/>
      <c r="S105" s="76">
        <v>10508</v>
      </c>
      <c r="T105" s="74" t="s">
        <v>699</v>
      </c>
    </row>
    <row r="106" spans="16:20" ht="15.75">
      <c r="P106" s="10"/>
      <c r="Q106" s="11"/>
      <c r="R106" s="72"/>
      <c r="S106" s="73">
        <v>10509</v>
      </c>
      <c r="T106" s="74" t="s">
        <v>700</v>
      </c>
    </row>
    <row r="107" spans="16:20" ht="15.75">
      <c r="P107" s="10"/>
      <c r="Q107" s="11"/>
      <c r="R107" s="72"/>
      <c r="S107" s="76">
        <v>10510</v>
      </c>
      <c r="T107" s="74" t="s">
        <v>701</v>
      </c>
    </row>
    <row r="108" spans="16:20" ht="15.75">
      <c r="P108" s="10"/>
      <c r="Q108" s="11"/>
      <c r="S108" s="73">
        <v>10511</v>
      </c>
      <c r="T108" s="74" t="s">
        <v>702</v>
      </c>
    </row>
    <row r="109" spans="16:20" ht="15.75">
      <c r="P109" s="10"/>
      <c r="Q109" s="11"/>
      <c r="R109" s="72"/>
      <c r="S109" s="76">
        <v>10512</v>
      </c>
      <c r="T109" s="74" t="s">
        <v>703</v>
      </c>
    </row>
    <row r="110" spans="16:20" ht="15.75">
      <c r="P110" s="10"/>
      <c r="Q110" s="11"/>
      <c r="R110" s="72"/>
      <c r="S110" s="73">
        <v>10513</v>
      </c>
      <c r="T110" s="74" t="s">
        <v>704</v>
      </c>
    </row>
    <row r="111" spans="16:20" ht="15.75">
      <c r="P111" s="10"/>
      <c r="Q111" s="11"/>
      <c r="R111" s="72"/>
      <c r="S111" s="76">
        <v>10514</v>
      </c>
      <c r="T111" s="74" t="s">
        <v>705</v>
      </c>
    </row>
    <row r="112" spans="16:20" ht="15.75">
      <c r="P112" s="10"/>
      <c r="Q112" s="11"/>
      <c r="R112" s="72"/>
      <c r="S112" s="73">
        <v>10515</v>
      </c>
      <c r="T112" s="74" t="s">
        <v>706</v>
      </c>
    </row>
    <row r="113" spans="16:20" ht="15.75">
      <c r="P113" s="10"/>
      <c r="Q113" s="11"/>
      <c r="R113" s="72"/>
      <c r="S113" s="76">
        <v>10516</v>
      </c>
      <c r="T113" s="74" t="s">
        <v>707</v>
      </c>
    </row>
    <row r="114" spans="16:20" ht="15.75">
      <c r="P114" s="10"/>
      <c r="Q114" s="11"/>
      <c r="R114" s="72"/>
      <c r="S114" s="73">
        <v>10517</v>
      </c>
      <c r="T114" s="74" t="s">
        <v>708</v>
      </c>
    </row>
    <row r="115" spans="16:20" ht="15.75">
      <c r="P115" s="10"/>
      <c r="Q115" s="11"/>
      <c r="R115" s="72"/>
      <c r="S115" s="76">
        <v>10518</v>
      </c>
      <c r="T115" s="74" t="s">
        <v>709</v>
      </c>
    </row>
    <row r="116" spans="16:20" ht="15.75">
      <c r="P116" s="10"/>
      <c r="Q116" s="11"/>
      <c r="R116" s="72"/>
      <c r="S116" s="73">
        <v>10519</v>
      </c>
      <c r="T116" s="74" t="s">
        <v>710</v>
      </c>
    </row>
    <row r="117" spans="16:20" ht="15.75">
      <c r="P117" s="10"/>
      <c r="Q117" s="11"/>
      <c r="R117" s="72"/>
      <c r="S117" s="76">
        <v>10520</v>
      </c>
      <c r="T117" s="74" t="s">
        <v>711</v>
      </c>
    </row>
    <row r="118" spans="16:20" ht="15.75">
      <c r="P118" s="10"/>
      <c r="Q118" s="11"/>
      <c r="R118" s="72"/>
      <c r="S118" s="73">
        <v>10521</v>
      </c>
      <c r="T118" s="74" t="s">
        <v>712</v>
      </c>
    </row>
    <row r="119" spans="16:20" ht="15.75">
      <c r="P119" s="10"/>
      <c r="Q119" s="11"/>
      <c r="R119" s="72"/>
      <c r="S119" s="76">
        <v>10522</v>
      </c>
      <c r="T119" s="74" t="s">
        <v>713</v>
      </c>
    </row>
    <row r="120" spans="16:20" ht="15.75">
      <c r="P120" s="10"/>
      <c r="Q120" s="11"/>
      <c r="R120" s="72"/>
      <c r="S120" s="73">
        <v>10523</v>
      </c>
      <c r="T120" s="74" t="s">
        <v>714</v>
      </c>
    </row>
    <row r="121" spans="16:20" ht="15.75">
      <c r="P121" s="10"/>
      <c r="Q121" s="11"/>
      <c r="R121" s="72"/>
      <c r="S121" s="76">
        <v>10524</v>
      </c>
      <c r="T121" s="74" t="s">
        <v>715</v>
      </c>
    </row>
    <row r="122" spans="16:20" ht="15.75">
      <c r="P122" s="10"/>
      <c r="Q122" s="11"/>
      <c r="R122" s="72"/>
      <c r="S122" s="73">
        <v>10525</v>
      </c>
      <c r="T122" s="74" t="s">
        <v>716</v>
      </c>
    </row>
    <row r="123" spans="16:20" ht="15.75">
      <c r="P123" s="10"/>
      <c r="Q123" s="11"/>
      <c r="R123" s="72"/>
      <c r="S123" s="76">
        <v>10526</v>
      </c>
      <c r="T123" s="74" t="s">
        <v>717</v>
      </c>
    </row>
    <row r="124" spans="16:20" ht="15.75">
      <c r="P124" s="10"/>
      <c r="Q124" s="11"/>
      <c r="R124" s="72"/>
      <c r="S124" s="73">
        <v>10601</v>
      </c>
      <c r="T124" s="74" t="s">
        <v>718</v>
      </c>
    </row>
    <row r="125" spans="16:20" ht="15.75">
      <c r="P125" s="10"/>
      <c r="Q125" s="11"/>
      <c r="R125" s="72"/>
      <c r="S125" s="76">
        <v>10602</v>
      </c>
      <c r="T125" s="74" t="s">
        <v>719</v>
      </c>
    </row>
    <row r="126" spans="16:20" ht="15.75">
      <c r="P126" s="10"/>
      <c r="Q126" s="11"/>
      <c r="R126" s="72"/>
      <c r="S126" s="73">
        <v>10603</v>
      </c>
      <c r="T126" s="74" t="s">
        <v>720</v>
      </c>
    </row>
    <row r="127" spans="16:20" ht="15.75">
      <c r="P127" s="10"/>
      <c r="Q127" s="11"/>
      <c r="R127" s="72"/>
      <c r="S127" s="76">
        <v>10604</v>
      </c>
      <c r="T127" s="74" t="s">
        <v>721</v>
      </c>
    </row>
    <row r="128" spans="16:20" ht="15.75">
      <c r="P128" s="10"/>
      <c r="Q128" s="11"/>
      <c r="R128" s="72">
        <v>106</v>
      </c>
      <c r="S128" s="73">
        <v>10605</v>
      </c>
      <c r="T128" s="74" t="s">
        <v>722</v>
      </c>
    </row>
    <row r="129" spans="16:20" ht="15.75">
      <c r="P129" s="10"/>
      <c r="Q129" s="11"/>
      <c r="R129" s="72"/>
      <c r="S129" s="76">
        <v>10606</v>
      </c>
      <c r="T129" s="74" t="s">
        <v>723</v>
      </c>
    </row>
    <row r="130" spans="16:20" ht="15.75">
      <c r="P130" s="10"/>
      <c r="Q130" s="11"/>
      <c r="R130" s="72"/>
      <c r="S130" s="73">
        <v>10607</v>
      </c>
      <c r="T130" s="74" t="s">
        <v>724</v>
      </c>
    </row>
    <row r="131" spans="16:20" ht="15.75">
      <c r="P131" s="10"/>
      <c r="Q131" s="11"/>
      <c r="R131" s="72"/>
      <c r="S131" s="76">
        <v>10608</v>
      </c>
      <c r="T131" s="74" t="s">
        <v>725</v>
      </c>
    </row>
    <row r="132" spans="16:20" ht="15.75">
      <c r="P132" s="10"/>
      <c r="Q132" s="11"/>
      <c r="R132" s="72"/>
      <c r="S132" s="73">
        <v>10609</v>
      </c>
      <c r="T132" s="74" t="s">
        <v>726</v>
      </c>
    </row>
    <row r="133" spans="16:20" ht="15.75">
      <c r="P133" s="10"/>
      <c r="Q133" s="11"/>
      <c r="S133" s="76">
        <v>10610</v>
      </c>
      <c r="T133" s="74" t="s">
        <v>727</v>
      </c>
    </row>
    <row r="134" spans="16:20" ht="15.75">
      <c r="P134" s="10"/>
      <c r="Q134" s="11"/>
      <c r="R134" s="72"/>
      <c r="S134" s="73">
        <v>10611</v>
      </c>
      <c r="T134" s="74" t="s">
        <v>728</v>
      </c>
    </row>
    <row r="135" spans="16:20" ht="15.75">
      <c r="P135" s="10"/>
      <c r="Q135" s="11"/>
      <c r="R135" s="72"/>
      <c r="S135" s="76">
        <v>10612</v>
      </c>
      <c r="T135" s="74" t="s">
        <v>729</v>
      </c>
    </row>
    <row r="136" spans="16:20" ht="15.75">
      <c r="P136" s="10"/>
      <c r="Q136" s="11"/>
      <c r="R136" s="72"/>
      <c r="S136" s="73">
        <v>10613</v>
      </c>
      <c r="T136" s="74"/>
    </row>
    <row r="137" spans="16:20" ht="15.75">
      <c r="P137" s="10"/>
      <c r="Q137" s="11"/>
      <c r="R137" s="72"/>
      <c r="S137" s="76">
        <v>10614</v>
      </c>
      <c r="T137" s="74" t="s">
        <v>112</v>
      </c>
    </row>
    <row r="138" spans="16:20" ht="15.75">
      <c r="P138" s="10"/>
      <c r="Q138" s="11"/>
      <c r="R138" s="72"/>
      <c r="S138" s="73">
        <v>10615</v>
      </c>
      <c r="T138" s="74" t="s">
        <v>730</v>
      </c>
    </row>
    <row r="139" spans="16:20" ht="15.75">
      <c r="P139" s="10"/>
      <c r="Q139" s="11"/>
      <c r="R139" s="72"/>
      <c r="S139" s="76">
        <v>10616</v>
      </c>
      <c r="T139" s="74" t="s">
        <v>731</v>
      </c>
    </row>
    <row r="140" spans="16:20" ht="15.75">
      <c r="P140" s="10"/>
      <c r="Q140" s="11"/>
      <c r="R140" s="72"/>
      <c r="S140" s="73">
        <v>10617</v>
      </c>
      <c r="T140" s="74" t="s">
        <v>732</v>
      </c>
    </row>
    <row r="141" spans="16:20" ht="15.75">
      <c r="P141" s="10"/>
      <c r="Q141" s="11"/>
      <c r="R141" s="72"/>
      <c r="S141" s="76">
        <v>10618</v>
      </c>
      <c r="T141" s="80" t="s">
        <v>792</v>
      </c>
    </row>
    <row r="142" spans="16:20" ht="15.75">
      <c r="P142" s="10"/>
      <c r="Q142" s="11"/>
      <c r="R142" s="72"/>
      <c r="S142" s="73">
        <v>10619</v>
      </c>
      <c r="T142" s="74" t="s">
        <v>733</v>
      </c>
    </row>
    <row r="143" spans="16:20" ht="15.75">
      <c r="P143" s="10"/>
      <c r="Q143" s="11"/>
      <c r="R143" s="72"/>
      <c r="S143" s="76">
        <v>10620</v>
      </c>
      <c r="T143" s="74" t="s">
        <v>734</v>
      </c>
    </row>
    <row r="144" spans="16:20" ht="15.75">
      <c r="P144" s="10"/>
      <c r="Q144" s="11"/>
      <c r="R144" s="72"/>
      <c r="S144" s="73">
        <v>10621</v>
      </c>
      <c r="T144" s="74" t="s">
        <v>735</v>
      </c>
    </row>
    <row r="145" spans="16:20" ht="15.75">
      <c r="P145" s="10"/>
      <c r="Q145" s="11"/>
      <c r="R145" s="72"/>
      <c r="S145" s="76">
        <v>10622</v>
      </c>
      <c r="T145" s="74" t="s">
        <v>736</v>
      </c>
    </row>
    <row r="146" spans="16:20" ht="15.75">
      <c r="P146" s="10"/>
      <c r="Q146" s="11"/>
      <c r="R146" s="72"/>
      <c r="S146" s="73">
        <v>10623</v>
      </c>
      <c r="T146" s="74" t="s">
        <v>737</v>
      </c>
    </row>
    <row r="147" spans="16:20" ht="15.75">
      <c r="P147" s="10"/>
      <c r="Q147" s="11"/>
      <c r="R147" s="72"/>
      <c r="S147" s="76">
        <v>10624</v>
      </c>
      <c r="T147" s="74" t="s">
        <v>738</v>
      </c>
    </row>
    <row r="148" spans="16:20" ht="15.75">
      <c r="P148" s="10"/>
      <c r="Q148" s="11"/>
      <c r="R148" s="72"/>
      <c r="S148" s="73">
        <v>10625</v>
      </c>
      <c r="T148" s="74" t="s">
        <v>739</v>
      </c>
    </row>
    <row r="149" spans="16:20" ht="15.75">
      <c r="P149" s="10"/>
      <c r="Q149" s="11"/>
      <c r="R149" s="72"/>
      <c r="S149" s="76">
        <v>10626</v>
      </c>
      <c r="T149" s="74" t="s">
        <v>740</v>
      </c>
    </row>
    <row r="150" spans="16:20" ht="15.75">
      <c r="P150" s="10"/>
      <c r="Q150" s="11"/>
      <c r="R150" s="72"/>
      <c r="S150" s="73">
        <v>10701</v>
      </c>
      <c r="T150" s="74" t="s">
        <v>741</v>
      </c>
    </row>
    <row r="151" spans="16:20" ht="15.75">
      <c r="P151" s="10"/>
      <c r="Q151" s="11"/>
      <c r="R151" s="72"/>
      <c r="S151" s="76">
        <v>10702</v>
      </c>
      <c r="T151" s="74" t="s">
        <v>719</v>
      </c>
    </row>
    <row r="152" spans="16:20" ht="15.75">
      <c r="P152" s="10"/>
      <c r="Q152" s="11"/>
      <c r="R152" s="72"/>
      <c r="S152" s="73">
        <v>10703</v>
      </c>
      <c r="T152" s="74" t="s">
        <v>742</v>
      </c>
    </row>
    <row r="153" spans="16:20" ht="15.75">
      <c r="P153" s="10"/>
      <c r="Q153" s="11"/>
      <c r="R153" s="72"/>
      <c r="S153" s="76">
        <v>10704</v>
      </c>
      <c r="T153" s="74" t="s">
        <v>743</v>
      </c>
    </row>
    <row r="154" spans="16:20" ht="15.75">
      <c r="P154" s="10"/>
      <c r="Q154" s="11"/>
      <c r="R154" s="72">
        <v>107</v>
      </c>
      <c r="S154" s="73">
        <v>10705</v>
      </c>
      <c r="T154" s="74" t="s">
        <v>744</v>
      </c>
    </row>
    <row r="155" spans="16:20" ht="15.75">
      <c r="P155" s="10"/>
      <c r="Q155" s="11"/>
      <c r="R155" s="72"/>
      <c r="S155" s="76">
        <v>10706</v>
      </c>
      <c r="T155" s="74" t="s">
        <v>745</v>
      </c>
    </row>
    <row r="156" spans="16:20" ht="15.75">
      <c r="P156" s="10"/>
      <c r="Q156" s="11"/>
      <c r="R156" s="72"/>
      <c r="S156" s="73">
        <v>10707</v>
      </c>
      <c r="T156" s="74" t="s">
        <v>746</v>
      </c>
    </row>
    <row r="157" spans="16:20" ht="15.75">
      <c r="P157" s="10"/>
      <c r="Q157" s="11"/>
      <c r="R157" s="72"/>
      <c r="S157" s="76">
        <v>10708</v>
      </c>
      <c r="T157" s="74" t="s">
        <v>747</v>
      </c>
    </row>
    <row r="158" spans="16:20" ht="15.75">
      <c r="P158" s="10"/>
      <c r="Q158" s="11"/>
      <c r="R158" s="72"/>
      <c r="S158" s="73">
        <v>10709</v>
      </c>
      <c r="T158" s="74" t="s">
        <v>748</v>
      </c>
    </row>
    <row r="159" spans="16:20" ht="15.75">
      <c r="P159" s="10"/>
      <c r="Q159" s="11"/>
      <c r="S159" s="76">
        <v>10710</v>
      </c>
      <c r="T159" s="74" t="s">
        <v>749</v>
      </c>
    </row>
    <row r="160" spans="16:20" ht="15.75">
      <c r="P160" s="10"/>
      <c r="Q160" s="11"/>
      <c r="R160" s="72"/>
      <c r="S160" s="73">
        <v>10711</v>
      </c>
      <c r="T160" s="74" t="s">
        <v>750</v>
      </c>
    </row>
    <row r="161" spans="16:20" ht="15.75">
      <c r="P161" s="10"/>
      <c r="Q161" s="11"/>
      <c r="R161" s="72"/>
      <c r="S161" s="76">
        <v>10712</v>
      </c>
      <c r="T161" s="74" t="s">
        <v>751</v>
      </c>
    </row>
    <row r="162" spans="16:20" ht="15.75">
      <c r="P162" s="10"/>
      <c r="Q162" s="11"/>
      <c r="R162" s="72"/>
      <c r="S162" s="73">
        <v>10713</v>
      </c>
      <c r="T162" s="74" t="s">
        <v>752</v>
      </c>
    </row>
    <row r="163" spans="16:20" ht="15.75">
      <c r="P163" s="10"/>
      <c r="Q163" s="11"/>
      <c r="R163" s="72"/>
      <c r="S163" s="76">
        <v>10714</v>
      </c>
      <c r="T163" s="74" t="s">
        <v>753</v>
      </c>
    </row>
    <row r="164" spans="16:20" ht="15.75">
      <c r="P164" s="10"/>
      <c r="Q164" s="11"/>
      <c r="R164" s="72"/>
      <c r="S164" s="73">
        <v>10715</v>
      </c>
      <c r="T164" s="74" t="s">
        <v>754</v>
      </c>
    </row>
    <row r="165" spans="16:20" ht="15.75">
      <c r="P165" s="10"/>
      <c r="Q165" s="11"/>
      <c r="R165" s="72"/>
      <c r="S165" s="76">
        <v>10716</v>
      </c>
      <c r="T165" s="74" t="s">
        <v>755</v>
      </c>
    </row>
    <row r="166" spans="16:20" ht="15.75">
      <c r="P166" s="10"/>
      <c r="Q166" s="11"/>
      <c r="R166" s="72"/>
      <c r="S166" s="73">
        <v>10801</v>
      </c>
      <c r="T166" s="74" t="s">
        <v>756</v>
      </c>
    </row>
    <row r="167" spans="16:20" ht="15.75">
      <c r="P167" s="10"/>
      <c r="Q167" s="11"/>
      <c r="R167" s="72"/>
      <c r="S167" s="76">
        <v>10802</v>
      </c>
      <c r="T167" s="74" t="s">
        <v>757</v>
      </c>
    </row>
    <row r="168" spans="16:20" ht="15.75">
      <c r="P168" s="10"/>
      <c r="Q168" s="11"/>
      <c r="R168" s="72"/>
      <c r="S168" s="73">
        <v>10803</v>
      </c>
      <c r="T168" s="74" t="s">
        <v>758</v>
      </c>
    </row>
    <row r="169" spans="16:20" ht="15.75">
      <c r="P169" s="10"/>
      <c r="Q169" s="11"/>
      <c r="R169" s="72"/>
      <c r="S169" s="76">
        <v>10804</v>
      </c>
      <c r="T169" s="74" t="s">
        <v>759</v>
      </c>
    </row>
    <row r="170" spans="16:20" ht="15.75">
      <c r="P170" s="10"/>
      <c r="Q170" s="11"/>
      <c r="R170" s="72">
        <v>108</v>
      </c>
      <c r="S170" s="73">
        <v>10805</v>
      </c>
      <c r="T170" s="74" t="s">
        <v>760</v>
      </c>
    </row>
    <row r="171" spans="16:20" ht="15.75">
      <c r="P171" s="10"/>
      <c r="Q171" s="11"/>
      <c r="R171" s="72"/>
      <c r="S171" s="76">
        <v>10806</v>
      </c>
      <c r="T171" s="74" t="s">
        <v>761</v>
      </c>
    </row>
    <row r="172" spans="16:20" ht="15.75">
      <c r="P172" s="10"/>
      <c r="Q172" s="11"/>
      <c r="R172" s="72"/>
      <c r="S172" s="73">
        <v>10807</v>
      </c>
      <c r="T172" s="74" t="s">
        <v>762</v>
      </c>
    </row>
    <row r="173" spans="16:20" ht="15.75">
      <c r="P173" s="10"/>
      <c r="Q173" s="11"/>
      <c r="R173" s="72"/>
      <c r="S173" s="76">
        <v>10808</v>
      </c>
      <c r="T173" s="74" t="s">
        <v>763</v>
      </c>
    </row>
    <row r="174" spans="16:20" ht="15.75">
      <c r="P174" s="10"/>
      <c r="Q174" s="11"/>
      <c r="R174" s="72"/>
      <c r="S174" s="73">
        <v>10809</v>
      </c>
      <c r="T174" s="74" t="s">
        <v>764</v>
      </c>
    </row>
    <row r="175" spans="16:20" ht="15.75">
      <c r="P175" s="10"/>
      <c r="Q175" s="11"/>
      <c r="R175" s="72"/>
      <c r="S175" s="76">
        <v>10810</v>
      </c>
      <c r="T175" s="74" t="s">
        <v>765</v>
      </c>
    </row>
    <row r="176" spans="16:20" ht="15.75">
      <c r="P176" s="10"/>
      <c r="Q176" s="11"/>
      <c r="R176" s="72"/>
      <c r="S176" s="73">
        <v>10811</v>
      </c>
      <c r="T176" s="74" t="s">
        <v>766</v>
      </c>
    </row>
    <row r="177" spans="16:20" ht="15.75">
      <c r="P177" s="10"/>
      <c r="Q177" s="11"/>
      <c r="R177" s="72"/>
      <c r="S177" s="76">
        <v>10812</v>
      </c>
      <c r="T177" s="74" t="s">
        <v>767</v>
      </c>
    </row>
    <row r="178" spans="16:20" ht="15.75">
      <c r="P178" s="10"/>
      <c r="Q178" s="11"/>
      <c r="R178" s="72"/>
      <c r="S178" s="73">
        <v>10813</v>
      </c>
      <c r="T178" s="74" t="s">
        <v>768</v>
      </c>
    </row>
    <row r="179" spans="16:20" ht="15.75">
      <c r="P179" s="10"/>
      <c r="Q179" s="11"/>
      <c r="R179" s="72"/>
      <c r="S179" s="76">
        <v>10814</v>
      </c>
      <c r="T179" s="74" t="s">
        <v>769</v>
      </c>
    </row>
    <row r="180" spans="16:20" ht="15.75">
      <c r="P180" s="10"/>
      <c r="Q180" s="11"/>
      <c r="R180" s="72"/>
      <c r="S180" s="73">
        <v>10815</v>
      </c>
      <c r="T180" s="74" t="s">
        <v>770</v>
      </c>
    </row>
    <row r="181" spans="16:20" ht="15.75">
      <c r="P181" s="10"/>
      <c r="Q181" s="11"/>
      <c r="R181" s="72"/>
      <c r="S181" s="76">
        <v>10816</v>
      </c>
      <c r="T181" s="80" t="s">
        <v>771</v>
      </c>
    </row>
    <row r="182" spans="16:20" ht="15.75">
      <c r="P182" s="10"/>
      <c r="Q182" s="11"/>
      <c r="R182" s="72"/>
      <c r="S182" s="73">
        <v>10817</v>
      </c>
      <c r="T182" s="74" t="s">
        <v>772</v>
      </c>
    </row>
    <row r="183" spans="16:20" ht="15.75">
      <c r="P183" s="10"/>
      <c r="Q183" s="11"/>
      <c r="S183" s="73">
        <v>20101</v>
      </c>
      <c r="T183" s="74" t="s">
        <v>372</v>
      </c>
    </row>
    <row r="184" spans="16:20" ht="15.75">
      <c r="P184" s="10"/>
      <c r="Q184" s="11"/>
      <c r="R184" s="72"/>
      <c r="S184" s="76">
        <v>20102</v>
      </c>
      <c r="T184" s="74" t="s">
        <v>373</v>
      </c>
    </row>
    <row r="185" spans="16:20" ht="15.75">
      <c r="P185" s="10"/>
      <c r="Q185" s="11"/>
      <c r="R185" s="72"/>
      <c r="S185" s="73">
        <v>20103</v>
      </c>
      <c r="T185" s="74"/>
    </row>
    <row r="186" spans="16:20" ht="15.75">
      <c r="P186" s="10"/>
      <c r="Q186" s="11"/>
      <c r="R186" s="72"/>
      <c r="S186" s="76">
        <v>20104</v>
      </c>
      <c r="T186" s="74" t="s">
        <v>374</v>
      </c>
    </row>
    <row r="187" spans="16:20" ht="15.75">
      <c r="P187" s="10"/>
      <c r="Q187" s="11"/>
      <c r="R187" s="72">
        <v>201</v>
      </c>
      <c r="S187" s="73">
        <v>20105</v>
      </c>
      <c r="T187" s="74" t="s">
        <v>375</v>
      </c>
    </row>
    <row r="188" spans="16:20" ht="15.75">
      <c r="P188" s="10"/>
      <c r="Q188" s="11"/>
      <c r="R188" s="72"/>
      <c r="S188" s="76">
        <v>20106</v>
      </c>
      <c r="T188" s="74" t="s">
        <v>376</v>
      </c>
    </row>
    <row r="189" spans="16:20" ht="15.75">
      <c r="P189" s="10"/>
      <c r="Q189" s="11"/>
      <c r="R189" s="72"/>
      <c r="S189" s="73">
        <v>20107</v>
      </c>
      <c r="T189" s="74" t="s">
        <v>377</v>
      </c>
    </row>
    <row r="190" spans="16:20" ht="15.75">
      <c r="P190" s="10"/>
      <c r="Q190" s="11"/>
      <c r="R190" s="72"/>
      <c r="S190" s="76">
        <v>20108</v>
      </c>
      <c r="T190" s="74"/>
    </row>
    <row r="191" spans="16:20" ht="15.75">
      <c r="P191" s="10"/>
      <c r="Q191" s="11"/>
      <c r="R191" s="72"/>
      <c r="S191" s="73">
        <v>20109</v>
      </c>
      <c r="T191" s="74" t="s">
        <v>378</v>
      </c>
    </row>
    <row r="192" spans="16:20" ht="15.75">
      <c r="P192" s="10"/>
      <c r="Q192" s="11"/>
      <c r="R192" s="72"/>
      <c r="S192" s="76">
        <v>20110</v>
      </c>
      <c r="T192" s="74" t="s">
        <v>379</v>
      </c>
    </row>
    <row r="193" spans="16:20" ht="15.75">
      <c r="P193" s="10"/>
      <c r="Q193" s="11"/>
      <c r="R193" s="72"/>
      <c r="S193" s="73">
        <v>20111</v>
      </c>
      <c r="T193" s="74" t="s">
        <v>380</v>
      </c>
    </row>
    <row r="194" spans="16:20" ht="15.75">
      <c r="P194" s="10"/>
      <c r="Q194" s="11"/>
      <c r="R194" s="72"/>
      <c r="S194" s="76">
        <v>20112</v>
      </c>
      <c r="T194" s="74" t="s">
        <v>381</v>
      </c>
    </row>
    <row r="195" spans="16:20" ht="15.75">
      <c r="P195" s="10"/>
      <c r="Q195" s="11"/>
      <c r="R195" s="72"/>
      <c r="S195" s="73">
        <v>20113</v>
      </c>
      <c r="T195" s="81"/>
    </row>
    <row r="196" spans="16:20" ht="15.75">
      <c r="P196" s="10"/>
      <c r="Q196" s="11"/>
      <c r="R196" s="72"/>
      <c r="S196" s="76">
        <v>20114</v>
      </c>
      <c r="T196" s="74" t="s">
        <v>383</v>
      </c>
    </row>
    <row r="197" spans="16:20" ht="15.75">
      <c r="P197" s="10"/>
      <c r="Q197" s="11"/>
      <c r="R197" s="72"/>
      <c r="S197" s="73">
        <v>20115</v>
      </c>
      <c r="T197" s="74" t="s">
        <v>384</v>
      </c>
    </row>
    <row r="198" spans="16:20" ht="15.75">
      <c r="P198" s="10"/>
      <c r="Q198" s="11"/>
      <c r="R198" s="72"/>
      <c r="S198" s="76">
        <v>20116</v>
      </c>
      <c r="T198" s="74" t="s">
        <v>385</v>
      </c>
    </row>
    <row r="199" spans="16:20" ht="15.75">
      <c r="P199" s="10"/>
      <c r="Q199" s="11"/>
      <c r="R199" s="72"/>
      <c r="S199" s="73">
        <v>20117</v>
      </c>
      <c r="T199" s="74" t="s">
        <v>386</v>
      </c>
    </row>
    <row r="200" spans="16:20" ht="15.75">
      <c r="P200" s="10"/>
      <c r="Q200" s="11"/>
      <c r="R200" s="72"/>
      <c r="S200" s="76">
        <v>20118</v>
      </c>
      <c r="T200" s="74" t="s">
        <v>387</v>
      </c>
    </row>
    <row r="201" spans="16:20" ht="15.75">
      <c r="P201" s="10"/>
      <c r="Q201" s="11"/>
      <c r="R201" s="72"/>
      <c r="S201" s="73">
        <v>20119</v>
      </c>
      <c r="T201" s="74" t="s">
        <v>388</v>
      </c>
    </row>
    <row r="202" spans="16:20" ht="15.75">
      <c r="P202" s="10"/>
      <c r="Q202" s="11"/>
      <c r="R202" s="72"/>
      <c r="S202" s="76">
        <v>20120</v>
      </c>
      <c r="T202" s="74" t="s">
        <v>389</v>
      </c>
    </row>
    <row r="203" spans="16:20" ht="15.75">
      <c r="P203" s="10"/>
      <c r="Q203" s="11"/>
      <c r="R203" s="72"/>
      <c r="S203" s="73">
        <v>20121</v>
      </c>
      <c r="T203" s="74" t="s">
        <v>390</v>
      </c>
    </row>
    <row r="204" spans="16:20" ht="15.75">
      <c r="P204" s="10"/>
      <c r="Q204" s="11"/>
      <c r="R204" s="72"/>
      <c r="S204" s="76">
        <v>20122</v>
      </c>
      <c r="T204" s="74"/>
    </row>
    <row r="205" spans="16:20" ht="15.75">
      <c r="P205" s="10"/>
      <c r="Q205" s="11"/>
      <c r="R205" s="72"/>
      <c r="S205" s="73">
        <v>20123</v>
      </c>
      <c r="T205" s="74" t="s">
        <v>391</v>
      </c>
    </row>
    <row r="206" spans="16:20" ht="15.75">
      <c r="P206" s="10"/>
      <c r="Q206" s="11"/>
      <c r="R206" s="72"/>
      <c r="S206" s="76">
        <v>20124</v>
      </c>
      <c r="T206" s="74" t="s">
        <v>392</v>
      </c>
    </row>
    <row r="207" spans="16:20" ht="15.75">
      <c r="P207" s="10"/>
      <c r="Q207" s="11"/>
      <c r="R207" s="72"/>
      <c r="S207" s="73">
        <v>20125</v>
      </c>
      <c r="T207" s="74" t="s">
        <v>393</v>
      </c>
    </row>
    <row r="208" spans="16:20" ht="15.75">
      <c r="P208" s="10"/>
      <c r="Q208" s="11"/>
      <c r="R208" s="72"/>
      <c r="S208" s="76">
        <v>20126</v>
      </c>
      <c r="T208" s="74" t="s">
        <v>394</v>
      </c>
    </row>
    <row r="209" spans="16:20" ht="15.75">
      <c r="P209" s="10"/>
      <c r="Q209" s="11"/>
      <c r="R209" s="72"/>
      <c r="S209" s="73">
        <v>20127</v>
      </c>
      <c r="T209" s="79" t="s">
        <v>773</v>
      </c>
    </row>
    <row r="210" spans="16:20" ht="15.75">
      <c r="P210" s="10"/>
      <c r="Q210" s="11"/>
      <c r="R210" s="72"/>
      <c r="S210" s="76">
        <v>20128</v>
      </c>
      <c r="T210" s="82" t="s">
        <v>774</v>
      </c>
    </row>
    <row r="211" spans="16:20" ht="15.75">
      <c r="P211" s="10"/>
      <c r="Q211" s="11"/>
      <c r="R211" s="72"/>
      <c r="S211" s="73">
        <v>20201</v>
      </c>
      <c r="T211" s="74" t="s">
        <v>395</v>
      </c>
    </row>
    <row r="212" spans="16:20" ht="15.75">
      <c r="P212" s="10"/>
      <c r="Q212" s="11"/>
      <c r="R212" s="72"/>
      <c r="S212" s="76">
        <v>20202</v>
      </c>
      <c r="T212" s="74" t="s">
        <v>396</v>
      </c>
    </row>
    <row r="213" spans="16:20" ht="15.75">
      <c r="P213" s="10"/>
      <c r="Q213" s="11"/>
      <c r="R213" s="72"/>
      <c r="S213" s="73">
        <v>20203</v>
      </c>
      <c r="T213" s="74" t="s">
        <v>397</v>
      </c>
    </row>
    <row r="214" spans="16:20" ht="15.75">
      <c r="P214" s="10"/>
      <c r="Q214" s="11"/>
      <c r="R214" s="72"/>
      <c r="S214" s="76">
        <v>20204</v>
      </c>
      <c r="T214" s="74" t="s">
        <v>398</v>
      </c>
    </row>
    <row r="215" spans="16:20" ht="15.75">
      <c r="P215" s="10"/>
      <c r="Q215" s="11"/>
      <c r="R215" s="72">
        <v>202</v>
      </c>
      <c r="S215" s="73">
        <v>20205</v>
      </c>
      <c r="T215" s="79" t="s">
        <v>399</v>
      </c>
    </row>
    <row r="216" spans="16:20" ht="15.75">
      <c r="P216" s="10"/>
      <c r="Q216" s="11"/>
      <c r="R216" s="72"/>
      <c r="S216" s="76">
        <v>20206</v>
      </c>
      <c r="T216" s="74" t="s">
        <v>400</v>
      </c>
    </row>
    <row r="217" spans="16:20" ht="15.75">
      <c r="P217" s="10"/>
      <c r="Q217" s="11"/>
      <c r="R217" s="72"/>
      <c r="S217" s="73">
        <v>20207</v>
      </c>
      <c r="T217" s="74" t="s">
        <v>401</v>
      </c>
    </row>
    <row r="218" spans="16:20" ht="15.75">
      <c r="P218" s="10"/>
      <c r="Q218" s="11"/>
      <c r="S218" s="76">
        <v>20208</v>
      </c>
      <c r="T218" s="74" t="s">
        <v>402</v>
      </c>
    </row>
    <row r="219" spans="16:20" ht="15.75">
      <c r="P219" s="10"/>
      <c r="Q219" s="11"/>
      <c r="R219" s="72"/>
      <c r="S219" s="73">
        <v>20209</v>
      </c>
      <c r="T219" s="74" t="s">
        <v>403</v>
      </c>
    </row>
    <row r="220" spans="16:20" ht="15.75">
      <c r="P220" s="10"/>
      <c r="Q220" s="11"/>
      <c r="R220" s="72"/>
      <c r="S220" s="76">
        <v>20210</v>
      </c>
      <c r="T220" s="74" t="s">
        <v>404</v>
      </c>
    </row>
    <row r="221" spans="16:20" ht="15.75">
      <c r="P221" s="10"/>
      <c r="Q221" s="11"/>
      <c r="R221" s="72"/>
      <c r="S221" s="73">
        <v>20211</v>
      </c>
      <c r="T221" s="74" t="s">
        <v>405</v>
      </c>
    </row>
    <row r="222" spans="16:20" ht="15.75">
      <c r="P222" s="10"/>
      <c r="Q222" s="11"/>
      <c r="R222" s="72"/>
      <c r="S222" s="76">
        <v>20212</v>
      </c>
      <c r="T222" s="74" t="s">
        <v>406</v>
      </c>
    </row>
    <row r="223" spans="16:20" ht="15.75">
      <c r="P223" s="10"/>
      <c r="Q223" s="11"/>
      <c r="R223" s="72"/>
      <c r="S223" s="73">
        <v>20213</v>
      </c>
      <c r="T223" s="79" t="s">
        <v>407</v>
      </c>
    </row>
    <row r="224" spans="16:20" ht="15.75">
      <c r="P224" s="10"/>
      <c r="Q224" s="11"/>
      <c r="R224" s="72"/>
      <c r="S224" s="76">
        <v>20214</v>
      </c>
      <c r="T224" s="79" t="s">
        <v>775</v>
      </c>
    </row>
    <row r="225" spans="16:20" ht="15.75">
      <c r="P225" s="10"/>
      <c r="Q225" s="11"/>
      <c r="R225" s="72"/>
      <c r="S225" s="73">
        <v>20215</v>
      </c>
      <c r="T225" s="74" t="s">
        <v>408</v>
      </c>
    </row>
    <row r="226" spans="16:20" ht="15.75">
      <c r="P226" s="10"/>
      <c r="Q226" s="11"/>
      <c r="R226" s="72"/>
      <c r="S226" s="76">
        <v>20216</v>
      </c>
      <c r="T226" s="74" t="s">
        <v>409</v>
      </c>
    </row>
    <row r="227" spans="16:20" ht="15.75">
      <c r="P227" s="10"/>
      <c r="Q227" s="11"/>
      <c r="R227" s="72"/>
      <c r="S227" s="73">
        <v>20217</v>
      </c>
      <c r="T227" s="74" t="s">
        <v>410</v>
      </c>
    </row>
    <row r="228" spans="16:20" ht="15.75">
      <c r="P228" s="10"/>
      <c r="Q228" s="11"/>
      <c r="R228" s="72"/>
      <c r="S228" s="76">
        <v>20218</v>
      </c>
      <c r="T228" s="79" t="s">
        <v>411</v>
      </c>
    </row>
    <row r="229" spans="16:20" ht="15.75">
      <c r="P229" s="10"/>
      <c r="Q229" s="11"/>
      <c r="R229" s="72"/>
      <c r="S229" s="73">
        <v>20219</v>
      </c>
      <c r="T229" s="74" t="s">
        <v>412</v>
      </c>
    </row>
    <row r="230" spans="16:20" ht="15.75">
      <c r="P230" s="10"/>
      <c r="Q230" s="11"/>
      <c r="R230" s="72"/>
      <c r="S230" s="76">
        <v>20220</v>
      </c>
      <c r="T230" s="74" t="s">
        <v>413</v>
      </c>
    </row>
    <row r="231" spans="16:20" ht="15.75">
      <c r="P231" s="10"/>
      <c r="Q231" s="11"/>
      <c r="R231" s="72"/>
      <c r="S231" s="73">
        <v>20221</v>
      </c>
      <c r="T231" s="74" t="s">
        <v>414</v>
      </c>
    </row>
    <row r="232" spans="16:20" ht="15.75">
      <c r="P232" s="10"/>
      <c r="Q232" s="11"/>
      <c r="R232" s="72"/>
      <c r="S232" s="76">
        <v>20222</v>
      </c>
      <c r="T232" s="74" t="s">
        <v>415</v>
      </c>
    </row>
    <row r="233" spans="16:20" ht="15.75">
      <c r="P233" s="10"/>
      <c r="Q233" s="11"/>
      <c r="R233" s="72"/>
      <c r="S233" s="73">
        <v>20223</v>
      </c>
      <c r="T233" s="74"/>
    </row>
    <row r="234" spans="16:20" ht="15.75">
      <c r="P234" s="10"/>
      <c r="Q234" s="11"/>
      <c r="R234" s="72"/>
      <c r="S234" s="76">
        <v>20224</v>
      </c>
      <c r="T234" s="74" t="s">
        <v>416</v>
      </c>
    </row>
    <row r="235" spans="16:20" ht="15.75">
      <c r="P235" s="10"/>
      <c r="Q235" s="11"/>
      <c r="R235" s="72"/>
      <c r="S235" s="73">
        <v>20225</v>
      </c>
      <c r="T235" s="80" t="s">
        <v>417</v>
      </c>
    </row>
    <row r="236" spans="16:20" ht="15.75">
      <c r="P236" s="10"/>
      <c r="Q236" s="11"/>
      <c r="R236" s="72"/>
      <c r="S236" s="73">
        <v>20301</v>
      </c>
      <c r="T236" s="74" t="s">
        <v>418</v>
      </c>
    </row>
    <row r="237" spans="16:20" ht="15.75">
      <c r="P237" s="10"/>
      <c r="Q237" s="11"/>
      <c r="R237" s="72"/>
      <c r="S237" s="76">
        <v>20302</v>
      </c>
      <c r="T237" s="74" t="s">
        <v>419</v>
      </c>
    </row>
    <row r="238" spans="16:20" ht="15.75">
      <c r="P238" s="10"/>
      <c r="Q238" s="11"/>
      <c r="R238" s="72"/>
      <c r="S238" s="73">
        <v>20303</v>
      </c>
      <c r="T238" s="74" t="s">
        <v>420</v>
      </c>
    </row>
    <row r="239" spans="16:20" ht="15.75">
      <c r="P239" s="10"/>
      <c r="Q239" s="11"/>
      <c r="R239" s="72"/>
      <c r="S239" s="76">
        <v>20304</v>
      </c>
      <c r="T239" s="74" t="s">
        <v>421</v>
      </c>
    </row>
    <row r="240" spans="16:20" ht="15.75">
      <c r="P240" s="10"/>
      <c r="Q240" s="11"/>
      <c r="R240" s="72">
        <v>203</v>
      </c>
      <c r="S240" s="73">
        <v>20305</v>
      </c>
      <c r="T240" s="74"/>
    </row>
    <row r="241" spans="16:20" ht="15.75">
      <c r="P241" s="10"/>
      <c r="Q241" s="11"/>
      <c r="R241" s="72"/>
      <c r="S241" s="76">
        <v>20306</v>
      </c>
      <c r="T241" s="74" t="s">
        <v>422</v>
      </c>
    </row>
    <row r="242" spans="16:20" ht="15.75">
      <c r="P242" s="10"/>
      <c r="Q242" s="11"/>
      <c r="R242" s="72"/>
      <c r="S242" s="73">
        <v>20307</v>
      </c>
      <c r="T242" s="74" t="s">
        <v>423</v>
      </c>
    </row>
    <row r="243" spans="16:20" ht="15.75">
      <c r="P243" s="10"/>
      <c r="Q243" s="11"/>
      <c r="R243" s="72"/>
      <c r="S243" s="76">
        <v>20308</v>
      </c>
      <c r="T243" s="74" t="s">
        <v>424</v>
      </c>
    </row>
    <row r="244" spans="16:20" ht="15.75">
      <c r="P244" s="10"/>
      <c r="Q244" s="11"/>
      <c r="R244" s="72"/>
      <c r="S244" s="73">
        <v>20309</v>
      </c>
      <c r="T244" s="74" t="s">
        <v>425</v>
      </c>
    </row>
    <row r="245" spans="16:20" ht="15.75">
      <c r="P245" s="10"/>
      <c r="Q245" s="11"/>
      <c r="R245" s="72"/>
      <c r="S245" s="76">
        <v>20310</v>
      </c>
      <c r="T245" s="74" t="s">
        <v>426</v>
      </c>
    </row>
    <row r="246" spans="16:20" ht="15.75">
      <c r="P246" s="10"/>
      <c r="Q246" s="11"/>
      <c r="R246" s="72"/>
      <c r="S246" s="73">
        <v>20311</v>
      </c>
      <c r="T246" s="74"/>
    </row>
    <row r="247" spans="16:20" ht="15.75">
      <c r="P247" s="10"/>
      <c r="Q247" s="11"/>
      <c r="R247" s="72"/>
      <c r="S247" s="76">
        <v>20312</v>
      </c>
      <c r="T247" s="79" t="s">
        <v>427</v>
      </c>
    </row>
    <row r="248" spans="16:20" ht="15.75">
      <c r="P248" s="10"/>
      <c r="Q248" s="11"/>
      <c r="R248" s="72"/>
      <c r="S248" s="73">
        <v>20313</v>
      </c>
      <c r="T248" s="74" t="s">
        <v>428</v>
      </c>
    </row>
    <row r="249" spans="16:20" ht="15.75">
      <c r="P249" s="10"/>
      <c r="Q249" s="11"/>
      <c r="R249" s="72"/>
      <c r="S249" s="76">
        <v>20314</v>
      </c>
      <c r="T249" s="74" t="s">
        <v>429</v>
      </c>
    </row>
    <row r="250" spans="16:20" ht="15.75">
      <c r="P250" s="10"/>
      <c r="Q250" s="11"/>
      <c r="R250" s="72"/>
      <c r="S250" s="73">
        <v>20315</v>
      </c>
      <c r="T250" s="74" t="s">
        <v>430</v>
      </c>
    </row>
    <row r="251" spans="16:20" ht="15.75">
      <c r="P251" s="10"/>
      <c r="Q251" s="11"/>
      <c r="R251" s="72"/>
      <c r="S251" s="76">
        <v>20316</v>
      </c>
      <c r="T251" s="74" t="s">
        <v>431</v>
      </c>
    </row>
    <row r="252" spans="16:20" ht="15.75">
      <c r="P252" s="10"/>
      <c r="Q252" s="11"/>
      <c r="R252" s="72"/>
      <c r="S252" s="73">
        <v>20317</v>
      </c>
      <c r="T252" s="74" t="s">
        <v>432</v>
      </c>
    </row>
    <row r="253" spans="16:20" ht="15.75">
      <c r="P253" s="10"/>
      <c r="Q253" s="11"/>
      <c r="R253" s="72"/>
      <c r="S253" s="76">
        <v>20318</v>
      </c>
      <c r="T253" s="74" t="s">
        <v>433</v>
      </c>
    </row>
    <row r="254" spans="16:20" ht="15.75">
      <c r="P254" s="10"/>
      <c r="Q254" s="11"/>
      <c r="R254" s="72"/>
      <c r="S254" s="73">
        <v>20319</v>
      </c>
      <c r="T254" s="74" t="s">
        <v>434</v>
      </c>
    </row>
    <row r="255" spans="16:20" ht="15.75">
      <c r="P255" s="10"/>
      <c r="Q255" s="11"/>
      <c r="R255" s="72"/>
      <c r="S255" s="76">
        <v>20320</v>
      </c>
      <c r="T255" s="74" t="s">
        <v>435</v>
      </c>
    </row>
    <row r="256" spans="16:20" ht="15.75">
      <c r="P256" s="10"/>
      <c r="Q256" s="11"/>
      <c r="R256" s="72"/>
      <c r="S256" s="73">
        <v>20321</v>
      </c>
      <c r="T256" s="74" t="s">
        <v>436</v>
      </c>
    </row>
    <row r="257" spans="16:20" ht="15.75">
      <c r="P257" s="10"/>
      <c r="Q257" s="11"/>
      <c r="R257" s="72"/>
      <c r="S257" s="76">
        <v>20322</v>
      </c>
      <c r="T257" s="79" t="s">
        <v>437</v>
      </c>
    </row>
    <row r="258" spans="16:20" ht="15.75">
      <c r="P258" s="10"/>
      <c r="Q258" s="11"/>
      <c r="R258" s="72"/>
      <c r="S258" s="73">
        <v>20323</v>
      </c>
      <c r="T258" s="74" t="s">
        <v>438</v>
      </c>
    </row>
    <row r="259" spans="16:20" ht="15.75">
      <c r="P259" s="10"/>
      <c r="Q259" s="11"/>
      <c r="R259" s="72"/>
      <c r="S259" s="76">
        <v>20324</v>
      </c>
      <c r="T259" s="74" t="s">
        <v>439</v>
      </c>
    </row>
    <row r="260" spans="16:20" ht="15.75">
      <c r="P260" s="10"/>
      <c r="Q260" s="11"/>
      <c r="R260" s="72"/>
      <c r="S260" s="73">
        <v>20325</v>
      </c>
      <c r="T260" s="74" t="s">
        <v>440</v>
      </c>
    </row>
    <row r="261" spans="16:20" ht="15.75">
      <c r="P261" s="10"/>
      <c r="Q261" s="11"/>
      <c r="R261" s="72"/>
      <c r="S261" s="76">
        <v>20326</v>
      </c>
      <c r="T261" s="74" t="s">
        <v>793</v>
      </c>
    </row>
    <row r="262" spans="16:20" ht="15.75">
      <c r="P262" s="10"/>
      <c r="Q262" s="11"/>
      <c r="R262" s="72"/>
      <c r="S262" s="73">
        <v>20401</v>
      </c>
      <c r="T262" s="74" t="s">
        <v>441</v>
      </c>
    </row>
    <row r="263" spans="16:20" ht="15.75">
      <c r="P263" s="10"/>
      <c r="Q263" s="11"/>
      <c r="R263" s="72"/>
      <c r="S263" s="76">
        <v>20402</v>
      </c>
      <c r="T263" s="74" t="s">
        <v>442</v>
      </c>
    </row>
    <row r="264" spans="16:20" ht="15.75">
      <c r="P264" s="10"/>
      <c r="Q264" s="11"/>
      <c r="R264" s="72"/>
      <c r="S264" s="73">
        <v>20403</v>
      </c>
      <c r="T264" s="74" t="s">
        <v>443</v>
      </c>
    </row>
    <row r="265" spans="16:20" ht="15.75">
      <c r="P265" s="10"/>
      <c r="Q265" s="11"/>
      <c r="R265" s="72"/>
      <c r="S265" s="76">
        <v>20404</v>
      </c>
      <c r="T265" s="74" t="s">
        <v>444</v>
      </c>
    </row>
    <row r="266" spans="16:20" ht="15.75">
      <c r="P266" s="10"/>
      <c r="Q266" s="11"/>
      <c r="R266" s="72">
        <v>204</v>
      </c>
      <c r="S266" s="73">
        <v>20405</v>
      </c>
      <c r="T266" s="74" t="s">
        <v>445</v>
      </c>
    </row>
    <row r="267" spans="16:20" ht="15.75">
      <c r="P267" s="10"/>
      <c r="Q267" s="11"/>
      <c r="R267" s="72"/>
      <c r="S267" s="76">
        <v>20406</v>
      </c>
      <c r="T267" s="74" t="s">
        <v>446</v>
      </c>
    </row>
    <row r="268" spans="16:20" ht="15.75">
      <c r="P268" s="10"/>
      <c r="Q268" s="11"/>
      <c r="R268" s="72"/>
      <c r="S268" s="73">
        <v>20407</v>
      </c>
      <c r="T268" s="74" t="s">
        <v>447</v>
      </c>
    </row>
    <row r="269" spans="16:20" ht="15.75">
      <c r="P269" s="10"/>
      <c r="Q269" s="11"/>
      <c r="R269" s="72"/>
      <c r="S269" s="76">
        <v>20408</v>
      </c>
      <c r="T269" s="74" t="s">
        <v>448</v>
      </c>
    </row>
    <row r="270" spans="16:20" ht="15.75">
      <c r="P270" s="10"/>
      <c r="Q270" s="11"/>
      <c r="R270" s="72"/>
      <c r="S270" s="73">
        <v>20409</v>
      </c>
      <c r="T270" s="74" t="s">
        <v>449</v>
      </c>
    </row>
    <row r="271" spans="16:20" ht="15.75">
      <c r="P271" s="10"/>
      <c r="Q271" s="11"/>
      <c r="R271" s="72"/>
      <c r="S271" s="76">
        <v>20410</v>
      </c>
      <c r="T271" s="74" t="s">
        <v>450</v>
      </c>
    </row>
    <row r="272" spans="16:20" ht="15.75">
      <c r="P272" s="10"/>
      <c r="Q272" s="11"/>
      <c r="R272" s="72"/>
      <c r="S272" s="73">
        <v>20411</v>
      </c>
      <c r="T272" s="74" t="s">
        <v>451</v>
      </c>
    </row>
    <row r="273" spans="16:20" ht="15.75">
      <c r="P273" s="10"/>
      <c r="Q273" s="11"/>
      <c r="R273" s="72"/>
      <c r="S273" s="76">
        <v>20412</v>
      </c>
      <c r="T273" s="74" t="s">
        <v>452</v>
      </c>
    </row>
    <row r="274" spans="16:20" ht="15.75">
      <c r="P274" s="10"/>
      <c r="Q274" s="11"/>
      <c r="R274" s="72"/>
      <c r="S274" s="73">
        <v>20413</v>
      </c>
      <c r="T274" s="74" t="s">
        <v>453</v>
      </c>
    </row>
    <row r="275" spans="16:20" ht="15.75">
      <c r="P275" s="10"/>
      <c r="Q275" s="11"/>
      <c r="R275" s="72"/>
      <c r="S275" s="76">
        <v>20414</v>
      </c>
      <c r="T275" s="74" t="s">
        <v>454</v>
      </c>
    </row>
    <row r="276" spans="16:20" ht="15.75">
      <c r="P276" s="10"/>
      <c r="Q276" s="11"/>
      <c r="R276" s="72"/>
      <c r="S276" s="73">
        <v>20415</v>
      </c>
      <c r="T276" s="74" t="s">
        <v>455</v>
      </c>
    </row>
    <row r="277" spans="16:20" ht="15.75">
      <c r="P277" s="10"/>
      <c r="Q277" s="11"/>
      <c r="R277" s="72"/>
      <c r="S277" s="76">
        <v>20416</v>
      </c>
      <c r="T277" s="74" t="s">
        <v>456</v>
      </c>
    </row>
    <row r="278" spans="16:20" ht="15.75">
      <c r="P278" s="10"/>
      <c r="Q278" s="11"/>
      <c r="R278" s="72"/>
      <c r="S278" s="73">
        <v>20417</v>
      </c>
      <c r="T278" s="79" t="s">
        <v>457</v>
      </c>
    </row>
    <row r="279" spans="16:20" ht="15.75">
      <c r="P279" s="10"/>
      <c r="Q279" s="11"/>
      <c r="R279" s="72"/>
      <c r="S279" s="76">
        <v>20418</v>
      </c>
      <c r="T279" s="74" t="s">
        <v>458</v>
      </c>
    </row>
    <row r="280" spans="16:20" ht="15.75">
      <c r="P280" s="10"/>
      <c r="Q280" s="11"/>
      <c r="R280" s="72"/>
      <c r="S280" s="73">
        <v>20419</v>
      </c>
      <c r="T280" s="74" t="s">
        <v>459</v>
      </c>
    </row>
    <row r="281" spans="16:20" ht="15.75">
      <c r="P281" s="10"/>
      <c r="Q281" s="11"/>
      <c r="R281" s="72"/>
      <c r="S281" s="76">
        <v>20420</v>
      </c>
      <c r="T281" s="74" t="s">
        <v>460</v>
      </c>
    </row>
    <row r="282" spans="16:20" ht="15.75">
      <c r="P282" s="10"/>
      <c r="Q282" s="11"/>
      <c r="R282" s="72"/>
      <c r="S282" s="73">
        <v>20421</v>
      </c>
      <c r="T282" s="74" t="s">
        <v>461</v>
      </c>
    </row>
    <row r="283" spans="16:20" ht="15.75">
      <c r="P283" s="10"/>
      <c r="Q283" s="11"/>
      <c r="R283" s="72"/>
      <c r="S283" s="76">
        <v>20422</v>
      </c>
      <c r="T283" s="74" t="s">
        <v>462</v>
      </c>
    </row>
    <row r="284" spans="16:20" ht="15.75">
      <c r="P284" s="10"/>
      <c r="Q284" s="11"/>
      <c r="R284" s="72"/>
      <c r="S284" s="73">
        <v>20423</v>
      </c>
      <c r="T284" s="74" t="s">
        <v>463</v>
      </c>
    </row>
    <row r="285" spans="16:20" ht="15.75">
      <c r="P285" s="10"/>
      <c r="Q285" s="11"/>
      <c r="R285" s="72"/>
      <c r="S285" s="76">
        <v>20424</v>
      </c>
      <c r="T285" s="74" t="s">
        <v>464</v>
      </c>
    </row>
    <row r="286" spans="16:20" ht="15.75">
      <c r="P286" s="10"/>
      <c r="Q286" s="11"/>
      <c r="R286" s="72"/>
      <c r="S286" s="73">
        <v>20425</v>
      </c>
      <c r="T286" s="79" t="s">
        <v>776</v>
      </c>
    </row>
    <row r="287" spans="16:20" ht="15.75">
      <c r="P287" s="10"/>
      <c r="Q287" s="11"/>
      <c r="R287" s="72"/>
      <c r="S287" s="73">
        <v>20501</v>
      </c>
      <c r="T287" s="74" t="s">
        <v>465</v>
      </c>
    </row>
    <row r="288" spans="16:20" ht="15.75">
      <c r="P288" s="10"/>
      <c r="Q288" s="11"/>
      <c r="R288" s="72"/>
      <c r="S288" s="76">
        <v>20502</v>
      </c>
      <c r="T288" s="74" t="s">
        <v>466</v>
      </c>
    </row>
    <row r="289" spans="16:20" ht="15.75">
      <c r="P289" s="10"/>
      <c r="Q289" s="11"/>
      <c r="R289" s="72"/>
      <c r="S289" s="73">
        <v>20503</v>
      </c>
      <c r="T289" s="74" t="s">
        <v>467</v>
      </c>
    </row>
    <row r="290" spans="16:20" ht="15.75">
      <c r="P290" s="10"/>
      <c r="Q290" s="11"/>
      <c r="R290" s="72"/>
      <c r="S290" s="76">
        <v>20504</v>
      </c>
      <c r="T290" s="74" t="s">
        <v>468</v>
      </c>
    </row>
    <row r="291" spans="16:20" ht="15.75">
      <c r="P291" s="10"/>
      <c r="Q291" s="11"/>
      <c r="R291" s="72">
        <v>205</v>
      </c>
      <c r="S291" s="73">
        <v>20505</v>
      </c>
      <c r="T291" s="74" t="s">
        <v>469</v>
      </c>
    </row>
    <row r="292" spans="16:20" ht="15.75">
      <c r="P292" s="10"/>
      <c r="Q292" s="11"/>
      <c r="R292" s="72"/>
      <c r="S292" s="76">
        <v>20506</v>
      </c>
      <c r="T292" s="74" t="s">
        <v>470</v>
      </c>
    </row>
    <row r="293" spans="16:20" ht="15.75">
      <c r="P293" s="10"/>
      <c r="Q293" s="11"/>
      <c r="R293" s="72"/>
      <c r="S293" s="73">
        <v>20507</v>
      </c>
      <c r="T293" s="74" t="s">
        <v>471</v>
      </c>
    </row>
    <row r="294" spans="16:20" ht="15.75">
      <c r="P294" s="10"/>
      <c r="Q294" s="11"/>
      <c r="R294" s="72"/>
      <c r="S294" s="76">
        <v>20508</v>
      </c>
      <c r="T294" s="74" t="s">
        <v>472</v>
      </c>
    </row>
    <row r="295" spans="16:20" ht="15.75">
      <c r="P295" s="10"/>
      <c r="Q295" s="11"/>
      <c r="R295" s="72"/>
      <c r="S295" s="73">
        <v>20509</v>
      </c>
      <c r="T295" s="74" t="s">
        <v>473</v>
      </c>
    </row>
    <row r="296" spans="16:20" ht="15.75">
      <c r="P296" s="10"/>
      <c r="Q296" s="11"/>
      <c r="R296" s="72"/>
      <c r="S296" s="76">
        <v>20510</v>
      </c>
      <c r="T296" s="74" t="s">
        <v>474</v>
      </c>
    </row>
    <row r="297" spans="16:20" ht="15.75">
      <c r="P297" s="10"/>
      <c r="Q297" s="11"/>
      <c r="R297" s="72"/>
      <c r="S297" s="73">
        <v>20511</v>
      </c>
      <c r="T297" s="74" t="s">
        <v>475</v>
      </c>
    </row>
    <row r="298" spans="16:20" ht="15.75">
      <c r="P298" s="10"/>
      <c r="Q298" s="11"/>
      <c r="R298" s="72"/>
      <c r="S298" s="76">
        <v>20512</v>
      </c>
      <c r="T298" s="74" t="s">
        <v>476</v>
      </c>
    </row>
    <row r="299" spans="16:20" ht="15.75">
      <c r="P299" s="10"/>
      <c r="Q299" s="11"/>
      <c r="R299" s="72"/>
      <c r="S299" s="73">
        <v>20513</v>
      </c>
      <c r="T299" s="74" t="s">
        <v>477</v>
      </c>
    </row>
    <row r="300" spans="16:20" ht="15.75">
      <c r="P300" s="10"/>
      <c r="Q300" s="11"/>
      <c r="R300" s="72"/>
      <c r="S300" s="76">
        <v>20514</v>
      </c>
      <c r="T300" s="74" t="s">
        <v>478</v>
      </c>
    </row>
    <row r="301" spans="16:20" ht="15.75">
      <c r="P301" s="10"/>
      <c r="Q301" s="11"/>
      <c r="R301" s="72"/>
      <c r="S301" s="73">
        <v>20515</v>
      </c>
      <c r="T301" s="74" t="s">
        <v>479</v>
      </c>
    </row>
    <row r="302" spans="16:20" ht="15.75">
      <c r="P302" s="10"/>
      <c r="Q302" s="11"/>
      <c r="R302" s="72"/>
      <c r="S302" s="76">
        <v>20516</v>
      </c>
      <c r="T302" s="74" t="s">
        <v>480</v>
      </c>
    </row>
    <row r="303" spans="16:20" ht="15.75">
      <c r="P303" s="10"/>
      <c r="Q303" s="11"/>
      <c r="R303" s="72"/>
      <c r="S303" s="73">
        <v>20517</v>
      </c>
      <c r="T303" s="74" t="s">
        <v>481</v>
      </c>
    </row>
    <row r="304" spans="16:20" ht="15.75">
      <c r="P304" s="10"/>
      <c r="Q304" s="11"/>
      <c r="R304" s="72"/>
      <c r="S304" s="76">
        <v>20518</v>
      </c>
      <c r="T304" s="74" t="s">
        <v>482</v>
      </c>
    </row>
    <row r="305" spans="16:20" ht="15.75">
      <c r="P305" s="10"/>
      <c r="Q305" s="11"/>
      <c r="R305" s="72"/>
      <c r="S305" s="73">
        <v>20519</v>
      </c>
      <c r="T305" s="74" t="s">
        <v>483</v>
      </c>
    </row>
    <row r="306" spans="16:20" ht="15.75">
      <c r="P306" s="10"/>
      <c r="Q306" s="11"/>
      <c r="R306" s="72"/>
      <c r="S306" s="76">
        <v>20520</v>
      </c>
      <c r="T306" s="74" t="s">
        <v>484</v>
      </c>
    </row>
    <row r="307" spans="16:20" ht="15.75">
      <c r="P307" s="10"/>
      <c r="Q307" s="11"/>
      <c r="R307" s="72"/>
      <c r="S307" s="73">
        <v>20521</v>
      </c>
      <c r="T307" s="74" t="s">
        <v>485</v>
      </c>
    </row>
    <row r="308" spans="16:20" ht="15.75">
      <c r="P308" s="10"/>
      <c r="Q308" s="11"/>
      <c r="R308" s="72"/>
      <c r="S308" s="76">
        <v>20522</v>
      </c>
      <c r="T308" s="74" t="s">
        <v>486</v>
      </c>
    </row>
    <row r="309" spans="16:20" ht="15.75">
      <c r="P309" s="10"/>
      <c r="Q309" s="11"/>
      <c r="R309" s="72"/>
      <c r="S309" s="73">
        <v>20523</v>
      </c>
      <c r="T309" s="74" t="s">
        <v>487</v>
      </c>
    </row>
    <row r="310" spans="16:20" ht="15.75">
      <c r="P310" s="10"/>
      <c r="Q310" s="11"/>
      <c r="R310" s="72"/>
      <c r="S310" s="76">
        <v>20524</v>
      </c>
      <c r="T310" s="74" t="s">
        <v>488</v>
      </c>
    </row>
    <row r="311" spans="16:20" ht="15.75">
      <c r="P311" s="10"/>
      <c r="Q311" s="11"/>
      <c r="R311" s="72"/>
      <c r="S311" s="73">
        <v>20525</v>
      </c>
      <c r="T311" s="74" t="s">
        <v>489</v>
      </c>
    </row>
    <row r="312" spans="16:20" ht="15.75">
      <c r="P312" s="10"/>
      <c r="Q312" s="11"/>
      <c r="R312" s="72"/>
      <c r="S312" s="76">
        <v>20526</v>
      </c>
      <c r="T312" s="74" t="s">
        <v>777</v>
      </c>
    </row>
    <row r="313" spans="16:20" ht="15.75">
      <c r="P313" s="10"/>
      <c r="Q313" s="11"/>
      <c r="R313" s="72"/>
      <c r="S313" s="73">
        <v>20601</v>
      </c>
      <c r="T313" s="74"/>
    </row>
    <row r="314" spans="16:20" ht="15.75">
      <c r="P314" s="10"/>
      <c r="Q314" s="11"/>
      <c r="R314" s="72"/>
      <c r="S314" s="76">
        <v>20602</v>
      </c>
      <c r="T314" s="74" t="s">
        <v>490</v>
      </c>
    </row>
    <row r="315" spans="16:20" ht="15.75">
      <c r="P315" s="10"/>
      <c r="Q315" s="11"/>
      <c r="R315" s="72"/>
      <c r="S315" s="73">
        <v>20603</v>
      </c>
      <c r="T315" s="74" t="s">
        <v>491</v>
      </c>
    </row>
    <row r="316" spans="16:20" ht="15.75">
      <c r="P316" s="10"/>
      <c r="Q316" s="11"/>
      <c r="R316" s="72"/>
      <c r="S316" s="76">
        <v>20604</v>
      </c>
      <c r="T316" s="74" t="s">
        <v>492</v>
      </c>
    </row>
    <row r="317" spans="16:20" ht="15.75">
      <c r="P317" s="10"/>
      <c r="Q317" s="11"/>
      <c r="R317" s="72">
        <v>206</v>
      </c>
      <c r="S317" s="73">
        <v>20605</v>
      </c>
      <c r="T317" s="74" t="s">
        <v>493</v>
      </c>
    </row>
    <row r="318" spans="16:20" ht="15.75">
      <c r="P318" s="10"/>
      <c r="Q318" s="11"/>
      <c r="R318" s="72"/>
      <c r="S318" s="76">
        <v>20606</v>
      </c>
      <c r="T318" s="74" t="s">
        <v>494</v>
      </c>
    </row>
    <row r="319" spans="16:20" ht="15.75">
      <c r="P319" s="10"/>
      <c r="Q319" s="11"/>
      <c r="R319" s="72"/>
      <c r="S319" s="73">
        <v>20607</v>
      </c>
      <c r="T319" s="74" t="s">
        <v>495</v>
      </c>
    </row>
    <row r="320" spans="16:20" ht="15.75">
      <c r="P320" s="10"/>
      <c r="Q320" s="11"/>
      <c r="R320" s="72"/>
      <c r="S320" s="76">
        <v>20608</v>
      </c>
      <c r="T320" s="74" t="s">
        <v>496</v>
      </c>
    </row>
    <row r="321" spans="16:20" ht="15.75">
      <c r="P321" s="10"/>
      <c r="Q321" s="11"/>
      <c r="R321" s="72"/>
      <c r="S321" s="73">
        <v>20609</v>
      </c>
      <c r="T321" s="74" t="s">
        <v>497</v>
      </c>
    </row>
    <row r="322" spans="16:20" ht="15.75">
      <c r="P322" s="10"/>
      <c r="Q322" s="11"/>
      <c r="R322" s="72"/>
      <c r="S322" s="76">
        <v>20610</v>
      </c>
      <c r="T322" s="74" t="s">
        <v>498</v>
      </c>
    </row>
    <row r="323" spans="16:20" ht="15.75">
      <c r="P323" s="10"/>
      <c r="Q323" s="11"/>
      <c r="R323" s="72"/>
      <c r="S323" s="73">
        <v>20611</v>
      </c>
      <c r="T323" s="74" t="s">
        <v>499</v>
      </c>
    </row>
    <row r="324" spans="16:20" ht="15.75">
      <c r="P324" s="10"/>
      <c r="Q324" s="11"/>
      <c r="R324" s="72"/>
      <c r="S324" s="76">
        <v>20612</v>
      </c>
      <c r="T324" s="74"/>
    </row>
    <row r="325" spans="16:20" ht="15.75">
      <c r="P325" s="10"/>
      <c r="Q325" s="11"/>
      <c r="R325" s="72"/>
      <c r="S325" s="73">
        <v>20613</v>
      </c>
      <c r="T325" s="74" t="s">
        <v>501</v>
      </c>
    </row>
    <row r="326" spans="16:20" ht="15.75">
      <c r="P326" s="10"/>
      <c r="Q326" s="11"/>
      <c r="R326" s="72"/>
      <c r="S326" s="76">
        <v>20614</v>
      </c>
      <c r="T326" s="74" t="s">
        <v>502</v>
      </c>
    </row>
    <row r="327" spans="16:20" ht="15.75">
      <c r="P327" s="10"/>
      <c r="Q327" s="11"/>
      <c r="R327" s="72"/>
      <c r="S327" s="73">
        <v>20615</v>
      </c>
      <c r="T327" s="74" t="s">
        <v>503</v>
      </c>
    </row>
    <row r="328" spans="16:20" ht="15.75">
      <c r="P328" s="10"/>
      <c r="Q328" s="11"/>
      <c r="R328" s="72"/>
      <c r="S328" s="76">
        <v>20616</v>
      </c>
      <c r="T328" s="74" t="s">
        <v>504</v>
      </c>
    </row>
    <row r="329" spans="16:20" ht="15.75">
      <c r="P329" s="10"/>
      <c r="Q329" s="11"/>
      <c r="R329" s="72"/>
      <c r="S329" s="73">
        <v>20617</v>
      </c>
      <c r="T329" s="74" t="s">
        <v>505</v>
      </c>
    </row>
    <row r="330" spans="16:20" ht="15.75">
      <c r="P330" s="10"/>
      <c r="Q330" s="11"/>
      <c r="R330" s="72"/>
      <c r="S330" s="76">
        <v>20618</v>
      </c>
      <c r="T330" s="81"/>
    </row>
    <row r="331" spans="16:20" ht="15.75">
      <c r="P331" s="10"/>
      <c r="Q331" s="11"/>
      <c r="R331" s="72"/>
      <c r="S331" s="73">
        <v>20619</v>
      </c>
      <c r="T331" s="74" t="s">
        <v>506</v>
      </c>
    </row>
    <row r="332" spans="16:20" ht="15.75">
      <c r="P332" s="10"/>
      <c r="Q332" s="11"/>
      <c r="R332" s="72"/>
      <c r="S332" s="76">
        <v>20620</v>
      </c>
      <c r="T332" s="74" t="s">
        <v>507</v>
      </c>
    </row>
    <row r="333" spans="16:20" ht="15.75">
      <c r="P333" s="10"/>
      <c r="Q333" s="11"/>
      <c r="R333" s="72"/>
      <c r="S333" s="73">
        <v>20621</v>
      </c>
      <c r="T333" s="74" t="s">
        <v>508</v>
      </c>
    </row>
    <row r="334" spans="16:20" ht="15.75">
      <c r="P334" s="10"/>
      <c r="Q334" s="11"/>
      <c r="R334" s="72"/>
      <c r="S334" s="76">
        <v>20622</v>
      </c>
      <c r="T334" s="74" t="s">
        <v>509</v>
      </c>
    </row>
    <row r="335" spans="16:20" ht="15.75">
      <c r="P335" s="10"/>
      <c r="Q335" s="11"/>
      <c r="R335" s="72"/>
      <c r="S335" s="73">
        <v>20623</v>
      </c>
      <c r="T335" s="74" t="s">
        <v>414</v>
      </c>
    </row>
    <row r="336" spans="16:20" ht="15.75">
      <c r="P336" s="10"/>
      <c r="Q336" s="11"/>
      <c r="R336" s="72"/>
      <c r="S336" s="76">
        <v>20624</v>
      </c>
      <c r="T336" s="74" t="s">
        <v>510</v>
      </c>
    </row>
    <row r="337" spans="16:20" ht="15.75">
      <c r="P337" s="10"/>
      <c r="Q337" s="11"/>
      <c r="R337" s="72"/>
      <c r="S337" s="73">
        <v>20625</v>
      </c>
      <c r="T337" s="74" t="s">
        <v>511</v>
      </c>
    </row>
    <row r="338" spans="16:20" ht="15.75">
      <c r="P338" s="10"/>
      <c r="Q338" s="11"/>
      <c r="R338" s="72"/>
      <c r="S338" s="76">
        <v>20626</v>
      </c>
      <c r="T338" s="74" t="s">
        <v>512</v>
      </c>
    </row>
    <row r="339" spans="16:20" ht="15.75">
      <c r="P339" s="10"/>
      <c r="Q339" s="11"/>
      <c r="R339" s="72"/>
      <c r="S339" s="73">
        <v>20627</v>
      </c>
      <c r="T339" s="74" t="s">
        <v>536</v>
      </c>
    </row>
    <row r="340" spans="16:20" ht="15.75">
      <c r="P340" s="10"/>
      <c r="Q340" s="11"/>
      <c r="R340" s="72"/>
      <c r="S340" s="76">
        <v>20628</v>
      </c>
      <c r="T340" s="74" t="s">
        <v>549</v>
      </c>
    </row>
    <row r="341" spans="16:20" ht="15.75">
      <c r="P341" s="10"/>
      <c r="Q341" s="11"/>
      <c r="R341" s="72"/>
      <c r="S341" s="73">
        <v>20701</v>
      </c>
      <c r="T341" s="74" t="s">
        <v>513</v>
      </c>
    </row>
    <row r="342" spans="16:20" ht="15.75">
      <c r="P342" s="10"/>
      <c r="Q342" s="11"/>
      <c r="R342" s="72"/>
      <c r="S342" s="76">
        <v>20702</v>
      </c>
      <c r="T342" s="74" t="s">
        <v>514</v>
      </c>
    </row>
    <row r="343" spans="16:20" ht="15.75">
      <c r="P343" s="10"/>
      <c r="Q343" s="11"/>
      <c r="R343" s="72"/>
      <c r="S343" s="73">
        <v>20703</v>
      </c>
      <c r="T343" s="74" t="s">
        <v>515</v>
      </c>
    </row>
    <row r="344" spans="16:20" ht="15.75">
      <c r="P344" s="10"/>
      <c r="Q344" s="11"/>
      <c r="R344" s="72"/>
      <c r="S344" s="76">
        <v>20704</v>
      </c>
      <c r="T344" s="74" t="s">
        <v>516</v>
      </c>
    </row>
    <row r="345" spans="16:20" ht="15.75">
      <c r="P345" s="10"/>
      <c r="Q345" s="11"/>
      <c r="R345" s="72">
        <v>207</v>
      </c>
      <c r="S345" s="73">
        <v>20705</v>
      </c>
      <c r="T345" s="74"/>
    </row>
    <row r="346" spans="16:20" ht="15.75">
      <c r="P346" s="10"/>
      <c r="Q346" s="11"/>
      <c r="R346" s="72"/>
      <c r="S346" s="76">
        <v>20706</v>
      </c>
      <c r="T346" s="74" t="s">
        <v>518</v>
      </c>
    </row>
    <row r="347" spans="16:20" ht="15.75">
      <c r="P347" s="10"/>
      <c r="Q347" s="11"/>
      <c r="R347" s="72"/>
      <c r="S347" s="73">
        <v>20707</v>
      </c>
      <c r="T347" s="74"/>
    </row>
    <row r="348" spans="16:20" ht="15.75">
      <c r="P348" s="10"/>
      <c r="Q348" s="11"/>
      <c r="R348" s="72"/>
      <c r="S348" s="76">
        <v>20708</v>
      </c>
      <c r="T348" s="74" t="s">
        <v>519</v>
      </c>
    </row>
    <row r="349" spans="16:20" ht="15.75">
      <c r="P349" s="10"/>
      <c r="Q349" s="11"/>
      <c r="R349" s="72"/>
      <c r="S349" s="73">
        <v>20709</v>
      </c>
      <c r="T349" s="74" t="s">
        <v>520</v>
      </c>
    </row>
    <row r="350" spans="16:20" ht="15.75">
      <c r="P350" s="10"/>
      <c r="Q350" s="11"/>
      <c r="R350" s="72"/>
      <c r="S350" s="76">
        <v>20710</v>
      </c>
      <c r="T350" s="74" t="s">
        <v>521</v>
      </c>
    </row>
    <row r="351" spans="16:20" ht="15.75">
      <c r="P351" s="10"/>
      <c r="Q351" s="11"/>
      <c r="R351" s="72"/>
      <c r="S351" s="73">
        <v>20711</v>
      </c>
      <c r="T351" s="74" t="s">
        <v>522</v>
      </c>
    </row>
    <row r="352" spans="16:20" ht="15.75">
      <c r="P352" s="10"/>
      <c r="Q352" s="11"/>
      <c r="R352" s="72"/>
      <c r="S352" s="76">
        <v>20712</v>
      </c>
      <c r="T352" s="74" t="s">
        <v>523</v>
      </c>
    </row>
    <row r="353" spans="16:20" ht="15.75">
      <c r="P353" s="10"/>
      <c r="Q353" s="11"/>
      <c r="R353" s="72"/>
      <c r="S353" s="73">
        <v>20713</v>
      </c>
      <c r="T353" s="74" t="s">
        <v>524</v>
      </c>
    </row>
    <row r="354" spans="16:20" ht="15.75">
      <c r="P354" s="10"/>
      <c r="Q354" s="11"/>
      <c r="R354" s="72"/>
      <c r="S354" s="76">
        <v>20714</v>
      </c>
      <c r="T354" s="74" t="s">
        <v>525</v>
      </c>
    </row>
    <row r="355" spans="16:20" ht="15.75">
      <c r="P355" s="10"/>
      <c r="Q355" s="11"/>
      <c r="R355" s="72"/>
      <c r="S355" s="73">
        <v>20715</v>
      </c>
      <c r="T355" s="74" t="s">
        <v>526</v>
      </c>
    </row>
    <row r="356" spans="16:20" ht="15.75">
      <c r="P356" s="10"/>
      <c r="Q356" s="11"/>
      <c r="R356" s="72"/>
      <c r="S356" s="76">
        <v>20716</v>
      </c>
      <c r="T356" s="74" t="s">
        <v>527</v>
      </c>
    </row>
    <row r="357" spans="16:20" ht="15.75">
      <c r="P357" s="10"/>
      <c r="Q357" s="11"/>
      <c r="R357" s="72"/>
      <c r="S357" s="73">
        <v>20717</v>
      </c>
      <c r="T357" s="74" t="s">
        <v>528</v>
      </c>
    </row>
    <row r="358" spans="16:20" ht="15.75">
      <c r="P358" s="10"/>
      <c r="Q358" s="11"/>
      <c r="R358" s="72"/>
      <c r="S358" s="76">
        <v>20718</v>
      </c>
      <c r="T358" s="74" t="s">
        <v>529</v>
      </c>
    </row>
    <row r="359" spans="16:20" ht="15.75">
      <c r="P359" s="10"/>
      <c r="Q359" s="11"/>
      <c r="R359" s="72"/>
      <c r="S359" s="73">
        <v>20719</v>
      </c>
      <c r="T359" s="74" t="s">
        <v>530</v>
      </c>
    </row>
    <row r="360" spans="16:20" ht="15.75">
      <c r="P360" s="10"/>
      <c r="Q360" s="11"/>
      <c r="R360" s="72"/>
      <c r="S360" s="76">
        <v>20720</v>
      </c>
      <c r="T360" s="74" t="s">
        <v>531</v>
      </c>
    </row>
    <row r="361" spans="16:20" ht="15.75">
      <c r="P361" s="10"/>
      <c r="Q361" s="11"/>
      <c r="R361" s="72"/>
      <c r="S361" s="73">
        <v>20721</v>
      </c>
      <c r="T361" s="74" t="s">
        <v>532</v>
      </c>
    </row>
    <row r="362" spans="16:20" ht="15.75">
      <c r="P362" s="10"/>
      <c r="Q362" s="11"/>
      <c r="R362" s="72"/>
      <c r="S362" s="76">
        <v>20722</v>
      </c>
      <c r="T362" s="74" t="s">
        <v>533</v>
      </c>
    </row>
    <row r="363" spans="16:20" ht="15.75">
      <c r="P363" s="10"/>
      <c r="Q363" s="11"/>
      <c r="R363" s="72"/>
      <c r="S363" s="73">
        <v>20723</v>
      </c>
      <c r="T363" s="74" t="s">
        <v>534</v>
      </c>
    </row>
    <row r="364" spans="16:20" ht="15.75">
      <c r="P364" s="10"/>
      <c r="Q364" s="11"/>
      <c r="R364" s="72"/>
      <c r="S364" s="76">
        <v>20724</v>
      </c>
      <c r="T364" s="74" t="s">
        <v>535</v>
      </c>
    </row>
    <row r="365" spans="16:20" ht="15.75">
      <c r="P365" s="10"/>
      <c r="Q365" s="11"/>
      <c r="R365" s="72"/>
      <c r="S365" s="73">
        <v>20725</v>
      </c>
      <c r="T365" s="79" t="s">
        <v>778</v>
      </c>
    </row>
    <row r="366" spans="16:20" ht="15.75">
      <c r="P366" s="10"/>
      <c r="Q366" s="11"/>
      <c r="R366" s="72"/>
      <c r="S366" s="73">
        <v>20801</v>
      </c>
      <c r="T366" s="74"/>
    </row>
    <row r="367" spans="16:20" ht="15.75">
      <c r="P367" s="10"/>
      <c r="Q367" s="11"/>
      <c r="R367" s="72"/>
      <c r="S367" s="76">
        <v>20802</v>
      </c>
      <c r="T367" s="74" t="s">
        <v>537</v>
      </c>
    </row>
    <row r="368" spans="16:20" ht="15.75">
      <c r="P368" s="10"/>
      <c r="Q368" s="11"/>
      <c r="R368" s="72"/>
      <c r="S368" s="73">
        <v>20803</v>
      </c>
      <c r="T368" s="74" t="s">
        <v>538</v>
      </c>
    </row>
    <row r="369" spans="16:20" ht="15.75">
      <c r="P369" s="10"/>
      <c r="Q369" s="11"/>
      <c r="R369" s="72"/>
      <c r="S369" s="76">
        <v>20804</v>
      </c>
      <c r="T369" s="74" t="s">
        <v>539</v>
      </c>
    </row>
    <row r="370" spans="16:20" ht="15.75">
      <c r="P370" s="10"/>
      <c r="Q370" s="11"/>
      <c r="R370" s="72">
        <v>208</v>
      </c>
      <c r="S370" s="73">
        <v>20805</v>
      </c>
      <c r="T370" s="74" t="s">
        <v>540</v>
      </c>
    </row>
    <row r="371" spans="16:20" ht="15.75">
      <c r="P371" s="10"/>
      <c r="Q371" s="11"/>
      <c r="R371" s="72"/>
      <c r="S371" s="76">
        <v>20806</v>
      </c>
      <c r="T371" s="74" t="s">
        <v>541</v>
      </c>
    </row>
    <row r="372" spans="16:20" ht="15.75">
      <c r="P372" s="10"/>
      <c r="Q372" s="11"/>
      <c r="R372" s="72"/>
      <c r="S372" s="73">
        <v>20807</v>
      </c>
      <c r="T372" s="74" t="s">
        <v>542</v>
      </c>
    </row>
    <row r="373" spans="16:20" ht="15.75">
      <c r="P373" s="10"/>
      <c r="Q373" s="11"/>
      <c r="R373" s="72"/>
      <c r="S373" s="76">
        <v>20808</v>
      </c>
      <c r="T373" s="74"/>
    </row>
    <row r="374" spans="16:20" ht="15.75">
      <c r="P374" s="10"/>
      <c r="Q374" s="11"/>
      <c r="R374" s="72"/>
      <c r="S374" s="73">
        <v>20809</v>
      </c>
      <c r="T374" s="74" t="s">
        <v>543</v>
      </c>
    </row>
    <row r="375" spans="16:20" ht="15.75">
      <c r="P375" s="10"/>
      <c r="Q375" s="11"/>
      <c r="R375" s="72"/>
      <c r="S375" s="76">
        <v>20810</v>
      </c>
      <c r="T375" s="74" t="s">
        <v>544</v>
      </c>
    </row>
    <row r="376" spans="16:20" ht="15.75">
      <c r="P376" s="10"/>
      <c r="Q376" s="11"/>
      <c r="R376" s="72"/>
      <c r="S376" s="73">
        <v>20811</v>
      </c>
      <c r="T376" s="74" t="s">
        <v>545</v>
      </c>
    </row>
    <row r="377" spans="16:20" ht="15.75">
      <c r="P377" s="10"/>
      <c r="Q377" s="11"/>
      <c r="R377" s="72"/>
      <c r="S377" s="76">
        <v>20812</v>
      </c>
      <c r="T377" s="74" t="s">
        <v>546</v>
      </c>
    </row>
    <row r="378" spans="16:20" ht="15.75">
      <c r="P378" s="10"/>
      <c r="Q378" s="11"/>
      <c r="R378" s="72"/>
      <c r="S378" s="73">
        <v>20813</v>
      </c>
      <c r="T378" s="74" t="s">
        <v>547</v>
      </c>
    </row>
    <row r="379" spans="16:20" ht="15.75">
      <c r="P379" s="10"/>
      <c r="Q379" s="11"/>
      <c r="R379" s="72"/>
      <c r="S379" s="76">
        <v>20814</v>
      </c>
      <c r="T379" s="74" t="s">
        <v>548</v>
      </c>
    </row>
    <row r="380" spans="16:20" ht="15.75">
      <c r="P380" s="10"/>
      <c r="Q380" s="11"/>
      <c r="R380" s="72"/>
      <c r="S380" s="73">
        <v>20815</v>
      </c>
      <c r="T380" s="74"/>
    </row>
    <row r="381" spans="16:20" ht="15.75">
      <c r="P381" s="10"/>
      <c r="Q381" s="11"/>
      <c r="R381" s="72"/>
      <c r="S381" s="76">
        <v>20816</v>
      </c>
      <c r="T381" s="80" t="s">
        <v>779</v>
      </c>
    </row>
    <row r="382" spans="16:20" ht="15.75">
      <c r="P382" s="10"/>
      <c r="Q382" s="11"/>
      <c r="R382" s="72"/>
      <c r="S382" s="73">
        <v>20817</v>
      </c>
      <c r="T382" s="74" t="s">
        <v>382</v>
      </c>
    </row>
    <row r="383" spans="16:20" ht="15.75">
      <c r="P383" s="10"/>
      <c r="Q383" s="11"/>
      <c r="R383" s="72"/>
      <c r="S383" s="73">
        <v>20818</v>
      </c>
      <c r="T383" s="74" t="s">
        <v>517</v>
      </c>
    </row>
    <row r="384" spans="16:20" ht="15.75">
      <c r="P384" s="10"/>
      <c r="Q384" s="11"/>
      <c r="R384" s="72"/>
      <c r="S384" s="73">
        <v>20901</v>
      </c>
      <c r="T384" s="74" t="s">
        <v>550</v>
      </c>
    </row>
    <row r="385" spans="16:20" ht="15.75">
      <c r="P385" s="10"/>
      <c r="Q385" s="11"/>
      <c r="R385" s="72"/>
      <c r="S385" s="73">
        <v>20902</v>
      </c>
      <c r="T385" s="74" t="s">
        <v>551</v>
      </c>
    </row>
    <row r="386" spans="16:20" ht="15.75">
      <c r="P386" s="10"/>
      <c r="Q386" s="11"/>
      <c r="R386" s="72"/>
      <c r="S386" s="73">
        <v>20903</v>
      </c>
      <c r="T386" s="79" t="s">
        <v>552</v>
      </c>
    </row>
    <row r="387" spans="16:20" ht="15.75">
      <c r="P387" s="10"/>
      <c r="Q387" s="11"/>
      <c r="R387" s="72"/>
      <c r="S387" s="73">
        <v>20904</v>
      </c>
      <c r="T387" s="74" t="s">
        <v>553</v>
      </c>
    </row>
    <row r="388" spans="16:20" ht="15.75">
      <c r="P388" s="10"/>
      <c r="Q388" s="11"/>
      <c r="R388" s="72">
        <v>209</v>
      </c>
      <c r="S388" s="73">
        <v>20905</v>
      </c>
      <c r="T388" s="74" t="s">
        <v>554</v>
      </c>
    </row>
    <row r="389" spans="16:20" ht="15.75">
      <c r="P389" s="10"/>
      <c r="Q389" s="11"/>
      <c r="R389" s="72"/>
      <c r="S389" s="73">
        <v>20906</v>
      </c>
      <c r="T389" s="74" t="s">
        <v>555</v>
      </c>
    </row>
    <row r="390" spans="16:20" ht="15.75">
      <c r="P390" s="10"/>
      <c r="Q390" s="11"/>
      <c r="R390" s="72"/>
      <c r="S390" s="73">
        <v>20907</v>
      </c>
      <c r="T390" s="74" t="s">
        <v>556</v>
      </c>
    </row>
    <row r="391" spans="16:20" ht="15.75">
      <c r="P391" s="10"/>
      <c r="Q391" s="11"/>
      <c r="R391" s="72"/>
      <c r="S391" s="73">
        <v>20908</v>
      </c>
      <c r="T391" s="74" t="s">
        <v>557</v>
      </c>
    </row>
    <row r="392" spans="16:20" ht="15.75">
      <c r="P392" s="10"/>
      <c r="Q392" s="11"/>
      <c r="R392" s="72"/>
      <c r="S392" s="73">
        <v>20909</v>
      </c>
      <c r="T392" s="74" t="s">
        <v>558</v>
      </c>
    </row>
    <row r="393" spans="16:20" ht="15.75">
      <c r="P393" s="10"/>
      <c r="Q393" s="11"/>
      <c r="R393" s="72"/>
      <c r="S393" s="73">
        <v>20910</v>
      </c>
      <c r="T393" s="79" t="s">
        <v>559</v>
      </c>
    </row>
    <row r="394" spans="16:20" ht="15.75">
      <c r="P394" s="10"/>
      <c r="Q394" s="11"/>
      <c r="R394" s="72"/>
      <c r="S394" s="73">
        <v>20911</v>
      </c>
      <c r="T394" s="74" t="s">
        <v>560</v>
      </c>
    </row>
    <row r="395" spans="16:20" ht="15.75">
      <c r="P395" s="10"/>
      <c r="Q395" s="11"/>
      <c r="R395" s="72"/>
      <c r="S395" s="73">
        <v>20912</v>
      </c>
      <c r="T395" s="74"/>
    </row>
    <row r="396" spans="16:20" ht="15.75">
      <c r="P396" s="10"/>
      <c r="Q396" s="11"/>
      <c r="R396" s="72"/>
      <c r="S396" s="73">
        <v>20913</v>
      </c>
      <c r="T396" s="74" t="s">
        <v>561</v>
      </c>
    </row>
    <row r="397" spans="16:20" ht="15.75">
      <c r="P397" s="10"/>
      <c r="Q397" s="11"/>
      <c r="R397" s="72"/>
      <c r="S397" s="73">
        <v>20914</v>
      </c>
      <c r="T397" s="74" t="s">
        <v>562</v>
      </c>
    </row>
    <row r="398" spans="16:20" ht="15.75">
      <c r="P398" s="10"/>
      <c r="Q398" s="11"/>
      <c r="R398" s="72"/>
      <c r="S398" s="73">
        <v>20915</v>
      </c>
      <c r="T398" s="74" t="s">
        <v>563</v>
      </c>
    </row>
    <row r="399" spans="16:20" ht="15.75">
      <c r="P399" s="10"/>
      <c r="Q399" s="11"/>
      <c r="R399" s="72"/>
      <c r="S399" s="73">
        <v>20916</v>
      </c>
      <c r="T399" s="74" t="s">
        <v>564</v>
      </c>
    </row>
    <row r="400" spans="16:20" ht="15.75">
      <c r="P400" s="10"/>
      <c r="Q400" s="11"/>
      <c r="R400" s="72"/>
      <c r="S400" s="73">
        <v>20917</v>
      </c>
      <c r="T400" s="74" t="s">
        <v>565</v>
      </c>
    </row>
    <row r="401" spans="16:20" ht="15.75">
      <c r="P401" s="10"/>
      <c r="Q401" s="11"/>
      <c r="R401" s="72"/>
      <c r="S401" s="73">
        <v>20918</v>
      </c>
      <c r="T401" s="74" t="s">
        <v>566</v>
      </c>
    </row>
    <row r="402" spans="16:20" ht="15.75">
      <c r="P402" s="10"/>
      <c r="Q402" s="11"/>
      <c r="R402" s="72"/>
      <c r="S402" s="73">
        <v>20919</v>
      </c>
      <c r="T402" s="74" t="s">
        <v>567</v>
      </c>
    </row>
    <row r="403" spans="16:20" ht="15.75">
      <c r="P403" s="10"/>
      <c r="Q403" s="11"/>
      <c r="R403" s="72"/>
      <c r="S403" s="73">
        <v>20920</v>
      </c>
      <c r="T403" s="74" t="s">
        <v>568</v>
      </c>
    </row>
    <row r="404" spans="16:20" ht="15.75">
      <c r="P404" s="10"/>
      <c r="Q404" s="11"/>
      <c r="R404" s="72"/>
      <c r="S404" s="73">
        <v>20921</v>
      </c>
      <c r="T404" s="74" t="s">
        <v>500</v>
      </c>
    </row>
    <row r="405" spans="16:20" ht="15.75">
      <c r="P405" s="10"/>
      <c r="Q405" s="11"/>
      <c r="R405" s="72"/>
      <c r="S405" s="73">
        <v>30101</v>
      </c>
      <c r="T405" s="74" t="s">
        <v>114</v>
      </c>
    </row>
    <row r="406" spans="16:20" ht="15.75">
      <c r="P406" s="10"/>
      <c r="Q406" s="11"/>
      <c r="R406" s="72"/>
      <c r="S406" s="76">
        <v>30102</v>
      </c>
      <c r="T406" s="74" t="s">
        <v>115</v>
      </c>
    </row>
    <row r="407" spans="16:20" ht="15.75">
      <c r="P407" s="10"/>
      <c r="Q407" s="11"/>
      <c r="R407" s="72"/>
      <c r="S407" s="73">
        <v>30103</v>
      </c>
      <c r="T407" s="74" t="s">
        <v>116</v>
      </c>
    </row>
    <row r="408" spans="16:20" ht="15.75">
      <c r="P408" s="10"/>
      <c r="Q408" s="11"/>
      <c r="R408" s="72"/>
      <c r="S408" s="76">
        <v>30104</v>
      </c>
      <c r="T408" s="74" t="s">
        <v>117</v>
      </c>
    </row>
    <row r="409" spans="16:20" ht="15.75">
      <c r="P409" s="10"/>
      <c r="Q409" s="11"/>
      <c r="R409" s="72">
        <v>301</v>
      </c>
      <c r="S409" s="73">
        <v>30105</v>
      </c>
      <c r="T409" s="74" t="s">
        <v>118</v>
      </c>
    </row>
    <row r="410" spans="16:20" ht="15.75">
      <c r="P410" s="10"/>
      <c r="Q410" s="11"/>
      <c r="R410" s="72"/>
      <c r="S410" s="76">
        <v>30106</v>
      </c>
      <c r="T410" s="74" t="s">
        <v>119</v>
      </c>
    </row>
    <row r="411" spans="16:20" ht="15.75">
      <c r="P411" s="10"/>
      <c r="Q411" s="11"/>
      <c r="R411" s="72"/>
      <c r="S411" s="73">
        <v>30107</v>
      </c>
      <c r="T411" s="74" t="s">
        <v>120</v>
      </c>
    </row>
    <row r="412" spans="16:20" ht="15.75">
      <c r="P412" s="10"/>
      <c r="Q412" s="11"/>
      <c r="R412" s="72"/>
      <c r="S412" s="76">
        <v>30108</v>
      </c>
      <c r="T412" s="74" t="s">
        <v>121</v>
      </c>
    </row>
    <row r="413" spans="16:20" ht="15.75">
      <c r="P413" s="10"/>
      <c r="Q413" s="11"/>
      <c r="R413" s="72"/>
      <c r="S413" s="73">
        <v>30109</v>
      </c>
      <c r="T413" s="74" t="s">
        <v>122</v>
      </c>
    </row>
    <row r="414" spans="16:20" ht="15.75">
      <c r="P414" s="10"/>
      <c r="Q414" s="11"/>
      <c r="R414" s="72"/>
      <c r="S414" s="76">
        <v>30110</v>
      </c>
      <c r="T414" s="74" t="s">
        <v>123</v>
      </c>
    </row>
    <row r="415" spans="16:20" ht="15.75">
      <c r="P415" s="10"/>
      <c r="Q415" s="11"/>
      <c r="R415" s="72"/>
      <c r="S415" s="73">
        <v>30111</v>
      </c>
      <c r="T415" s="74" t="s">
        <v>124</v>
      </c>
    </row>
    <row r="416" spans="16:20" ht="15.75">
      <c r="P416" s="10"/>
      <c r="Q416" s="11"/>
      <c r="R416" s="72"/>
      <c r="S416" s="76">
        <v>30112</v>
      </c>
      <c r="T416" s="74" t="s">
        <v>125</v>
      </c>
    </row>
    <row r="417" spans="16:20" ht="15.75">
      <c r="P417" s="10"/>
      <c r="Q417" s="11"/>
      <c r="R417" s="72"/>
      <c r="S417" s="73">
        <v>30113</v>
      </c>
      <c r="T417" s="74" t="s">
        <v>126</v>
      </c>
    </row>
    <row r="418" spans="16:20" ht="15.75">
      <c r="P418" s="10"/>
      <c r="Q418" s="11"/>
      <c r="R418" s="72"/>
      <c r="S418" s="76">
        <v>30114</v>
      </c>
      <c r="T418" s="74" t="s">
        <v>127</v>
      </c>
    </row>
    <row r="419" spans="16:20" ht="15.75">
      <c r="P419" s="10"/>
      <c r="Q419" s="11"/>
      <c r="R419" s="72"/>
      <c r="S419" s="73">
        <v>30115</v>
      </c>
      <c r="T419" s="79" t="s">
        <v>780</v>
      </c>
    </row>
    <row r="420" spans="16:20" ht="15.75">
      <c r="P420" s="10"/>
      <c r="Q420" s="11"/>
      <c r="R420" s="72"/>
      <c r="S420" s="76">
        <v>30116</v>
      </c>
      <c r="T420" s="74" t="s">
        <v>129</v>
      </c>
    </row>
    <row r="421" spans="16:20" ht="15.75">
      <c r="P421" s="10"/>
      <c r="Q421" s="11"/>
      <c r="R421" s="72"/>
      <c r="S421" s="73">
        <v>30117</v>
      </c>
      <c r="T421" s="74" t="s">
        <v>130</v>
      </c>
    </row>
    <row r="422" spans="16:20" ht="15.75">
      <c r="P422" s="10"/>
      <c r="Q422" s="11"/>
      <c r="R422" s="72"/>
      <c r="S422" s="76">
        <v>30118</v>
      </c>
      <c r="T422" s="74" t="s">
        <v>131</v>
      </c>
    </row>
    <row r="423" spans="16:20" ht="15.75">
      <c r="P423" s="10"/>
      <c r="Q423" s="11"/>
      <c r="R423" s="72"/>
      <c r="S423" s="73">
        <v>30119</v>
      </c>
      <c r="T423" s="74" t="s">
        <v>132</v>
      </c>
    </row>
    <row r="424" spans="16:20" ht="15.75">
      <c r="P424" s="10"/>
      <c r="Q424" s="11"/>
      <c r="R424" s="72"/>
      <c r="S424" s="76">
        <v>30120</v>
      </c>
      <c r="T424" s="74" t="s">
        <v>133</v>
      </c>
    </row>
    <row r="425" spans="16:20" ht="15.75">
      <c r="P425" s="10"/>
      <c r="Q425" s="11"/>
      <c r="R425" s="72"/>
      <c r="S425" s="73">
        <v>30121</v>
      </c>
      <c r="T425" s="74" t="s">
        <v>134</v>
      </c>
    </row>
    <row r="426" spans="16:20" ht="15.75">
      <c r="P426" s="10"/>
      <c r="Q426" s="11"/>
      <c r="R426" s="72"/>
      <c r="S426" s="76">
        <v>30122</v>
      </c>
      <c r="T426" s="74"/>
    </row>
    <row r="427" spans="16:20" ht="15.75">
      <c r="P427" s="10"/>
      <c r="Q427" s="11"/>
      <c r="R427" s="72"/>
      <c r="S427" s="73">
        <v>30123</v>
      </c>
      <c r="T427" s="74" t="s">
        <v>135</v>
      </c>
    </row>
    <row r="428" spans="16:20" ht="15.75">
      <c r="P428" s="10"/>
      <c r="Q428" s="11"/>
      <c r="R428" s="72"/>
      <c r="S428" s="76">
        <v>30124</v>
      </c>
      <c r="T428" s="74" t="s">
        <v>136</v>
      </c>
    </row>
    <row r="429" spans="16:20" ht="15.75">
      <c r="P429" s="10"/>
      <c r="Q429" s="11"/>
      <c r="R429" s="72"/>
      <c r="S429" s="73">
        <v>30125</v>
      </c>
      <c r="T429" s="74" t="s">
        <v>137</v>
      </c>
    </row>
    <row r="430" spans="16:20" ht="15.75">
      <c r="P430" s="10"/>
      <c r="Q430" s="11"/>
      <c r="R430" s="72"/>
      <c r="S430" s="76">
        <v>30126</v>
      </c>
      <c r="T430" s="74" t="s">
        <v>138</v>
      </c>
    </row>
    <row r="431" spans="16:20" ht="15.75">
      <c r="P431" s="10"/>
      <c r="Q431" s="11"/>
      <c r="R431" s="72"/>
      <c r="S431" s="73">
        <v>30127</v>
      </c>
      <c r="T431" s="74"/>
    </row>
    <row r="432" spans="16:20" ht="15.75">
      <c r="P432" s="10"/>
      <c r="Q432" s="11"/>
      <c r="R432" s="72"/>
      <c r="S432" s="76">
        <v>30128</v>
      </c>
      <c r="T432" s="83" t="s">
        <v>140</v>
      </c>
    </row>
    <row r="433" spans="16:20" ht="15.75">
      <c r="P433" s="10"/>
      <c r="Q433" s="11"/>
      <c r="R433" s="72"/>
      <c r="S433" s="73">
        <v>30129</v>
      </c>
      <c r="T433" s="84" t="s">
        <v>569</v>
      </c>
    </row>
    <row r="434" spans="16:20" ht="15.75">
      <c r="P434" s="10"/>
      <c r="Q434" s="11"/>
      <c r="R434" s="72"/>
      <c r="S434" s="76">
        <v>30130</v>
      </c>
      <c r="T434" s="82" t="s">
        <v>570</v>
      </c>
    </row>
    <row r="435" spans="16:20" ht="15.75">
      <c r="P435" s="10"/>
      <c r="Q435" s="11"/>
      <c r="R435" s="72"/>
      <c r="S435" s="73">
        <v>30201</v>
      </c>
      <c r="T435" s="74" t="s">
        <v>141</v>
      </c>
    </row>
    <row r="436" spans="16:20" ht="15.75">
      <c r="P436" s="10"/>
      <c r="Q436" s="11"/>
      <c r="R436" s="72"/>
      <c r="S436" s="76">
        <v>30202</v>
      </c>
      <c r="T436" s="74" t="s">
        <v>142</v>
      </c>
    </row>
    <row r="437" spans="16:20" ht="15.75">
      <c r="P437" s="10"/>
      <c r="Q437" s="11"/>
      <c r="R437" s="72"/>
      <c r="S437" s="73">
        <v>30203</v>
      </c>
      <c r="T437" s="74" t="s">
        <v>143</v>
      </c>
    </row>
    <row r="438" spans="16:20" ht="15.75">
      <c r="P438" s="10"/>
      <c r="Q438" s="11"/>
      <c r="R438" s="72"/>
      <c r="S438" s="76">
        <v>30204</v>
      </c>
      <c r="T438" s="74" t="s">
        <v>144</v>
      </c>
    </row>
    <row r="439" spans="16:20" ht="15.75">
      <c r="P439" s="10"/>
      <c r="Q439" s="11"/>
      <c r="R439" s="72">
        <v>302</v>
      </c>
      <c r="S439" s="73">
        <v>30205</v>
      </c>
      <c r="T439" s="79" t="s">
        <v>145</v>
      </c>
    </row>
    <row r="440" spans="16:20" ht="15.75">
      <c r="P440" s="10"/>
      <c r="Q440" s="11"/>
      <c r="R440" s="72"/>
      <c r="S440" s="76">
        <v>30206</v>
      </c>
      <c r="T440" s="74" t="s">
        <v>146</v>
      </c>
    </row>
    <row r="441" spans="16:20" ht="15.75">
      <c r="P441" s="10"/>
      <c r="Q441" s="11"/>
      <c r="R441" s="72"/>
      <c r="S441" s="73">
        <v>30207</v>
      </c>
      <c r="T441" s="74" t="s">
        <v>147</v>
      </c>
    </row>
    <row r="442" spans="16:20" ht="15.75">
      <c r="P442" s="10"/>
      <c r="Q442" s="11"/>
      <c r="R442" s="72"/>
      <c r="S442" s="76">
        <v>30208</v>
      </c>
      <c r="T442" s="74" t="s">
        <v>148</v>
      </c>
    </row>
    <row r="443" spans="16:20" ht="15.75">
      <c r="P443" s="10"/>
      <c r="Q443" s="11"/>
      <c r="R443" s="72"/>
      <c r="S443" s="73">
        <v>30209</v>
      </c>
      <c r="T443" s="74" t="s">
        <v>149</v>
      </c>
    </row>
    <row r="444" spans="16:20" ht="15.75">
      <c r="P444" s="10"/>
      <c r="Q444" s="11"/>
      <c r="R444" s="72"/>
      <c r="S444" s="76">
        <v>30210</v>
      </c>
      <c r="T444" s="74" t="s">
        <v>150</v>
      </c>
    </row>
    <row r="445" spans="16:20" ht="15.75">
      <c r="P445" s="10"/>
      <c r="Q445" s="11"/>
      <c r="R445" s="72"/>
      <c r="S445" s="73">
        <v>30211</v>
      </c>
      <c r="T445" s="74" t="s">
        <v>151</v>
      </c>
    </row>
    <row r="446" spans="16:20" ht="15.75">
      <c r="P446" s="10"/>
      <c r="Q446" s="11"/>
      <c r="R446" s="72"/>
      <c r="S446" s="76">
        <v>30212</v>
      </c>
      <c r="T446" s="74" t="s">
        <v>152</v>
      </c>
    </row>
    <row r="447" spans="16:20" ht="15.75">
      <c r="P447" s="10"/>
      <c r="Q447" s="11"/>
      <c r="R447" s="72"/>
      <c r="S447" s="73">
        <v>30213</v>
      </c>
      <c r="T447" s="79" t="s">
        <v>153</v>
      </c>
    </row>
    <row r="448" spans="16:20" ht="15.75">
      <c r="P448" s="10"/>
      <c r="Q448" s="11"/>
      <c r="R448" s="72"/>
      <c r="S448" s="76">
        <v>30214</v>
      </c>
      <c r="T448" s="74" t="s">
        <v>154</v>
      </c>
    </row>
    <row r="449" spans="16:20" ht="15.75">
      <c r="P449" s="10"/>
      <c r="Q449" s="11"/>
      <c r="R449" s="72"/>
      <c r="S449" s="73">
        <v>30215</v>
      </c>
      <c r="T449" s="74" t="s">
        <v>155</v>
      </c>
    </row>
    <row r="450" spans="16:20" ht="15.75">
      <c r="P450" s="10"/>
      <c r="Q450" s="11"/>
      <c r="R450" s="72"/>
      <c r="S450" s="76">
        <v>30216</v>
      </c>
      <c r="T450" s="74" t="s">
        <v>156</v>
      </c>
    </row>
    <row r="451" spans="16:20" ht="15.75">
      <c r="P451" s="10"/>
      <c r="Q451" s="11"/>
      <c r="R451" s="72"/>
      <c r="S451" s="73">
        <v>30217</v>
      </c>
      <c r="T451" s="74" t="s">
        <v>157</v>
      </c>
    </row>
    <row r="452" spans="16:20" ht="15.75">
      <c r="P452" s="10"/>
      <c r="Q452" s="11"/>
      <c r="R452" s="72"/>
      <c r="S452" s="76">
        <v>30218</v>
      </c>
      <c r="T452" s="79" t="s">
        <v>158</v>
      </c>
    </row>
    <row r="453" spans="16:20" ht="15.75">
      <c r="P453" s="10"/>
      <c r="Q453" s="11"/>
      <c r="R453" s="72"/>
      <c r="S453" s="73">
        <v>30219</v>
      </c>
      <c r="T453" s="74" t="s">
        <v>159</v>
      </c>
    </row>
    <row r="454" spans="16:20" ht="15.75">
      <c r="P454" s="10"/>
      <c r="Q454" s="11"/>
      <c r="R454" s="72"/>
      <c r="S454" s="76">
        <v>30220</v>
      </c>
      <c r="T454" s="74" t="s">
        <v>160</v>
      </c>
    </row>
    <row r="455" spans="16:20" ht="15.75">
      <c r="P455" s="10"/>
      <c r="Q455" s="11"/>
      <c r="R455" s="72"/>
      <c r="S455" s="73">
        <v>30221</v>
      </c>
      <c r="T455" s="74" t="s">
        <v>161</v>
      </c>
    </row>
    <row r="456" spans="16:20" ht="15.75">
      <c r="P456" s="10"/>
      <c r="Q456" s="11"/>
      <c r="R456" s="72"/>
      <c r="S456" s="76">
        <v>30222</v>
      </c>
      <c r="T456" s="74" t="s">
        <v>162</v>
      </c>
    </row>
    <row r="457" spans="16:20" ht="15.75">
      <c r="P457" s="10"/>
      <c r="Q457" s="11"/>
      <c r="R457" s="72"/>
      <c r="S457" s="73">
        <v>30223</v>
      </c>
      <c r="T457" s="74" t="s">
        <v>163</v>
      </c>
    </row>
    <row r="458" spans="16:20" ht="15.75">
      <c r="P458" s="10"/>
      <c r="Q458" s="11"/>
      <c r="R458" s="72"/>
      <c r="S458" s="76">
        <v>30224</v>
      </c>
      <c r="T458" s="74" t="s">
        <v>164</v>
      </c>
    </row>
    <row r="459" spans="16:20" ht="15.75">
      <c r="P459" s="10"/>
      <c r="Q459" s="11"/>
      <c r="R459" s="72"/>
      <c r="S459" s="73">
        <v>30225</v>
      </c>
      <c r="T459" s="74" t="s">
        <v>165</v>
      </c>
    </row>
    <row r="460" spans="16:20" ht="15.75">
      <c r="P460" s="10"/>
      <c r="Q460" s="11"/>
      <c r="R460" s="72"/>
      <c r="S460" s="76">
        <v>30226</v>
      </c>
      <c r="T460" s="74" t="s">
        <v>166</v>
      </c>
    </row>
    <row r="461" spans="16:20" ht="15.75">
      <c r="P461" s="10"/>
      <c r="Q461" s="11"/>
      <c r="R461" s="72"/>
      <c r="S461" s="73">
        <v>30227</v>
      </c>
      <c r="T461" s="79" t="s">
        <v>167</v>
      </c>
    </row>
    <row r="462" spans="16:20" ht="15.75">
      <c r="P462" s="10"/>
      <c r="Q462" s="11"/>
      <c r="R462" s="72"/>
      <c r="S462" s="76">
        <v>30228</v>
      </c>
      <c r="T462" s="83" t="s">
        <v>168</v>
      </c>
    </row>
    <row r="463" spans="16:20" ht="15.75">
      <c r="P463" s="10"/>
      <c r="Q463" s="11"/>
      <c r="R463" s="72"/>
      <c r="S463" s="73">
        <v>30229</v>
      </c>
      <c r="T463" s="82" t="s">
        <v>571</v>
      </c>
    </row>
    <row r="464" spans="16:20" ht="15.75">
      <c r="P464" s="10"/>
      <c r="Q464" s="11"/>
      <c r="R464" s="72"/>
      <c r="S464" s="76">
        <v>30230</v>
      </c>
      <c r="T464" s="85" t="s">
        <v>781</v>
      </c>
    </row>
    <row r="465" spans="16:20" ht="15.75">
      <c r="P465" s="10"/>
      <c r="Q465" s="11"/>
      <c r="R465" s="72"/>
      <c r="S465" s="73">
        <v>30301</v>
      </c>
      <c r="T465" s="74" t="s">
        <v>169</v>
      </c>
    </row>
    <row r="466" spans="16:20" ht="15.75">
      <c r="P466" s="10"/>
      <c r="Q466" s="11"/>
      <c r="R466" s="72"/>
      <c r="S466" s="76">
        <v>30302</v>
      </c>
      <c r="T466" s="74" t="s">
        <v>170</v>
      </c>
    </row>
    <row r="467" spans="16:20" ht="15.75">
      <c r="P467" s="10"/>
      <c r="Q467" s="11"/>
      <c r="R467" s="72"/>
      <c r="S467" s="73">
        <v>30303</v>
      </c>
      <c r="T467" s="74" t="s">
        <v>171</v>
      </c>
    </row>
    <row r="468" spans="16:20" ht="15.75">
      <c r="P468" s="10"/>
      <c r="Q468" s="11"/>
      <c r="R468" s="72"/>
      <c r="S468" s="76">
        <v>30304</v>
      </c>
      <c r="T468" s="74" t="s">
        <v>172</v>
      </c>
    </row>
    <row r="469" spans="16:20" ht="15.75">
      <c r="P469" s="10"/>
      <c r="Q469" s="11"/>
      <c r="R469" s="72">
        <v>303</v>
      </c>
      <c r="S469" s="73">
        <v>30305</v>
      </c>
      <c r="T469" s="74" t="s">
        <v>173</v>
      </c>
    </row>
    <row r="470" spans="16:20" ht="15.75">
      <c r="P470" s="10"/>
      <c r="Q470" s="11"/>
      <c r="R470" s="72"/>
      <c r="S470" s="76">
        <v>30306</v>
      </c>
      <c r="T470" s="74" t="s">
        <v>174</v>
      </c>
    </row>
    <row r="471" spans="16:20" ht="15.75">
      <c r="P471" s="10"/>
      <c r="Q471" s="11"/>
      <c r="R471" s="72"/>
      <c r="S471" s="73">
        <v>30307</v>
      </c>
      <c r="T471" s="74" t="s">
        <v>175</v>
      </c>
    </row>
    <row r="472" spans="16:20" ht="15.75">
      <c r="P472" s="10"/>
      <c r="Q472" s="11"/>
      <c r="R472" s="72"/>
      <c r="S472" s="76">
        <v>30308</v>
      </c>
      <c r="T472" s="74" t="s">
        <v>176</v>
      </c>
    </row>
    <row r="473" spans="16:20" ht="15.75">
      <c r="P473" s="10"/>
      <c r="Q473" s="11"/>
      <c r="R473" s="72"/>
      <c r="S473" s="73">
        <v>30309</v>
      </c>
      <c r="T473" s="74" t="s">
        <v>102</v>
      </c>
    </row>
    <row r="474" spans="16:20" ht="15.75">
      <c r="P474" s="10"/>
      <c r="Q474" s="11"/>
      <c r="R474" s="72"/>
      <c r="S474" s="76">
        <v>30310</v>
      </c>
      <c r="T474" s="74" t="s">
        <v>177</v>
      </c>
    </row>
    <row r="475" spans="16:20" ht="15.75">
      <c r="P475" s="10"/>
      <c r="Q475" s="11"/>
      <c r="R475" s="72"/>
      <c r="S475" s="73">
        <v>30311</v>
      </c>
      <c r="T475" s="74" t="s">
        <v>178</v>
      </c>
    </row>
    <row r="476" spans="16:20" ht="15.75">
      <c r="P476" s="10"/>
      <c r="Q476" s="11"/>
      <c r="R476" s="72"/>
      <c r="S476" s="76">
        <v>30312</v>
      </c>
      <c r="T476" s="79" t="s">
        <v>179</v>
      </c>
    </row>
    <row r="477" spans="16:20" ht="15.75">
      <c r="P477" s="10"/>
      <c r="Q477" s="11"/>
      <c r="R477" s="72"/>
      <c r="S477" s="73">
        <v>30313</v>
      </c>
      <c r="T477" s="74" t="s">
        <v>180</v>
      </c>
    </row>
    <row r="478" spans="16:20" ht="15.75">
      <c r="P478" s="10"/>
      <c r="Q478" s="11"/>
      <c r="R478" s="72"/>
      <c r="S478" s="76">
        <v>30314</v>
      </c>
      <c r="T478" s="74" t="s">
        <v>181</v>
      </c>
    </row>
    <row r="479" spans="16:20" ht="15.75">
      <c r="P479" s="10"/>
      <c r="Q479" s="11"/>
      <c r="R479" s="72"/>
      <c r="S479" s="73">
        <v>30315</v>
      </c>
      <c r="T479" s="74" t="s">
        <v>182</v>
      </c>
    </row>
    <row r="480" spans="16:20" ht="15.75">
      <c r="P480" s="10"/>
      <c r="Q480" s="11"/>
      <c r="R480" s="72"/>
      <c r="S480" s="76">
        <v>30316</v>
      </c>
      <c r="T480" s="74" t="s">
        <v>183</v>
      </c>
    </row>
    <row r="481" spans="16:20" ht="15.75">
      <c r="P481" s="10"/>
      <c r="Q481" s="11"/>
      <c r="R481" s="72"/>
      <c r="S481" s="73">
        <v>30317</v>
      </c>
      <c r="T481" s="74" t="s">
        <v>184</v>
      </c>
    </row>
    <row r="482" spans="16:20" ht="15.75">
      <c r="P482" s="10"/>
      <c r="Q482" s="11"/>
      <c r="R482" s="72"/>
      <c r="S482" s="76">
        <v>30318</v>
      </c>
      <c r="T482" s="74" t="s">
        <v>185</v>
      </c>
    </row>
    <row r="483" spans="16:20" ht="15.75">
      <c r="P483" s="10"/>
      <c r="Q483" s="11"/>
      <c r="R483" s="72"/>
      <c r="S483" s="73">
        <v>30319</v>
      </c>
      <c r="T483" s="74" t="s">
        <v>186</v>
      </c>
    </row>
    <row r="484" spans="16:20" ht="15.75">
      <c r="P484" s="10"/>
      <c r="Q484" s="11"/>
      <c r="R484" s="72"/>
      <c r="S484" s="76">
        <v>30320</v>
      </c>
      <c r="T484" s="74" t="s">
        <v>187</v>
      </c>
    </row>
    <row r="485" spans="16:20" ht="15.75">
      <c r="P485" s="10"/>
      <c r="Q485" s="11"/>
      <c r="R485" s="72"/>
      <c r="S485" s="73">
        <v>30321</v>
      </c>
      <c r="T485" s="74" t="s">
        <v>188</v>
      </c>
    </row>
    <row r="486" spans="16:20" ht="15.75">
      <c r="P486" s="10"/>
      <c r="Q486" s="11"/>
      <c r="R486" s="72"/>
      <c r="S486" s="76">
        <v>30322</v>
      </c>
      <c r="T486" s="79" t="s">
        <v>189</v>
      </c>
    </row>
    <row r="487" spans="16:20" ht="15.75">
      <c r="P487" s="10"/>
      <c r="Q487" s="11"/>
      <c r="R487" s="72"/>
      <c r="S487" s="73">
        <v>30323</v>
      </c>
      <c r="T487" s="74" t="s">
        <v>190</v>
      </c>
    </row>
    <row r="488" spans="16:20" ht="15.75">
      <c r="P488" s="10"/>
      <c r="Q488" s="11"/>
      <c r="R488" s="72"/>
      <c r="S488" s="76">
        <v>30324</v>
      </c>
      <c r="T488" s="74" t="s">
        <v>191</v>
      </c>
    </row>
    <row r="489" spans="16:20" ht="15.75">
      <c r="P489" s="10"/>
      <c r="Q489" s="11"/>
      <c r="R489" s="72"/>
      <c r="S489" s="73">
        <v>30325</v>
      </c>
      <c r="T489" s="74" t="s">
        <v>192</v>
      </c>
    </row>
    <row r="490" spans="16:20" ht="15.75">
      <c r="P490" s="10"/>
      <c r="Q490" s="11"/>
      <c r="R490" s="72"/>
      <c r="S490" s="76">
        <v>30326</v>
      </c>
      <c r="T490" s="74" t="s">
        <v>193</v>
      </c>
    </row>
    <row r="491" spans="16:20" ht="15.75">
      <c r="P491" s="10"/>
      <c r="Q491" s="11"/>
      <c r="R491" s="72"/>
      <c r="S491" s="73">
        <v>30327</v>
      </c>
      <c r="T491" s="74" t="s">
        <v>194</v>
      </c>
    </row>
    <row r="492" spans="16:20" ht="15.75">
      <c r="P492" s="10"/>
      <c r="Q492" s="11"/>
      <c r="R492" s="72"/>
      <c r="S492" s="76">
        <v>30328</v>
      </c>
      <c r="T492" s="83" t="s">
        <v>195</v>
      </c>
    </row>
    <row r="493" spans="16:20" ht="15.75">
      <c r="P493" s="10"/>
      <c r="Q493" s="11"/>
      <c r="R493" s="72"/>
      <c r="S493" s="73">
        <v>30329</v>
      </c>
      <c r="T493" s="82" t="s">
        <v>196</v>
      </c>
    </row>
    <row r="494" spans="16:20" ht="15.75">
      <c r="P494" s="10"/>
      <c r="Q494" s="11"/>
      <c r="R494" s="72"/>
      <c r="S494" s="76">
        <v>30330</v>
      </c>
      <c r="T494" s="82" t="s">
        <v>572</v>
      </c>
    </row>
    <row r="495" spans="16:20" ht="15.75">
      <c r="P495" s="10"/>
      <c r="Q495" s="11"/>
      <c r="R495" s="72"/>
      <c r="S495" s="73">
        <v>30401</v>
      </c>
      <c r="T495" s="74" t="s">
        <v>197</v>
      </c>
    </row>
    <row r="496" spans="16:20" ht="15.75">
      <c r="P496" s="10"/>
      <c r="Q496" s="11"/>
      <c r="R496" s="72"/>
      <c r="S496" s="76">
        <v>30402</v>
      </c>
      <c r="T496" s="74" t="s">
        <v>198</v>
      </c>
    </row>
    <row r="497" spans="16:20" ht="15.75">
      <c r="P497" s="10"/>
      <c r="Q497" s="11"/>
      <c r="R497" s="72"/>
      <c r="S497" s="73">
        <v>30403</v>
      </c>
      <c r="T497" s="74" t="s">
        <v>199</v>
      </c>
    </row>
    <row r="498" spans="16:20" ht="15.75">
      <c r="P498" s="10"/>
      <c r="Q498" s="11"/>
      <c r="R498" s="72"/>
      <c r="S498" s="76">
        <v>30404</v>
      </c>
      <c r="T498" s="74" t="s">
        <v>200</v>
      </c>
    </row>
    <row r="499" spans="16:20" ht="15.75">
      <c r="P499" s="10"/>
      <c r="Q499" s="11"/>
      <c r="R499" s="72">
        <v>304</v>
      </c>
      <c r="S499" s="73">
        <v>30405</v>
      </c>
      <c r="T499" s="74" t="s">
        <v>201</v>
      </c>
    </row>
    <row r="500" spans="16:20" ht="15.75">
      <c r="P500" s="10"/>
      <c r="Q500" s="11"/>
      <c r="R500" s="72"/>
      <c r="S500" s="76">
        <v>30406</v>
      </c>
      <c r="T500" s="74" t="s">
        <v>202</v>
      </c>
    </row>
    <row r="501" spans="16:20" ht="15.75">
      <c r="P501" s="10"/>
      <c r="Q501" s="11"/>
      <c r="R501" s="72"/>
      <c r="S501" s="73">
        <v>30407</v>
      </c>
      <c r="T501" s="74" t="s">
        <v>203</v>
      </c>
    </row>
    <row r="502" spans="16:20" ht="15.75">
      <c r="P502" s="10"/>
      <c r="Q502" s="11"/>
      <c r="R502" s="72"/>
      <c r="S502" s="76">
        <v>30408</v>
      </c>
      <c r="T502" s="74" t="s">
        <v>204</v>
      </c>
    </row>
    <row r="503" spans="16:20" ht="15.75">
      <c r="P503" s="10"/>
      <c r="Q503" s="11"/>
      <c r="R503" s="72"/>
      <c r="S503" s="73">
        <v>30409</v>
      </c>
      <c r="T503" s="74" t="s">
        <v>205</v>
      </c>
    </row>
    <row r="504" spans="16:20" ht="15.75">
      <c r="P504" s="10"/>
      <c r="Q504" s="11"/>
      <c r="R504" s="72"/>
      <c r="S504" s="76">
        <v>30410</v>
      </c>
      <c r="T504" s="74" t="s">
        <v>206</v>
      </c>
    </row>
    <row r="505" spans="16:20" ht="15.75">
      <c r="P505" s="10"/>
      <c r="Q505" s="11"/>
      <c r="R505" s="72"/>
      <c r="S505" s="73">
        <v>30411</v>
      </c>
      <c r="T505" s="74" t="s">
        <v>207</v>
      </c>
    </row>
    <row r="506" spans="16:20" ht="15.75">
      <c r="P506" s="10"/>
      <c r="Q506" s="11"/>
      <c r="R506" s="72"/>
      <c r="S506" s="76">
        <v>30412</v>
      </c>
      <c r="T506" s="74" t="s">
        <v>208</v>
      </c>
    </row>
    <row r="507" spans="16:20" ht="15.75">
      <c r="P507" s="10"/>
      <c r="Q507" s="11"/>
      <c r="R507" s="72"/>
      <c r="S507" s="73">
        <v>30413</v>
      </c>
      <c r="T507" s="74" t="s">
        <v>209</v>
      </c>
    </row>
    <row r="508" spans="16:20" ht="15.75">
      <c r="P508" s="10"/>
      <c r="Q508" s="11"/>
      <c r="R508" s="72"/>
      <c r="S508" s="76">
        <v>30414</v>
      </c>
      <c r="T508" s="74" t="s">
        <v>210</v>
      </c>
    </row>
    <row r="509" spans="16:20" ht="15.75">
      <c r="P509" s="10"/>
      <c r="Q509" s="11"/>
      <c r="R509" s="72"/>
      <c r="S509" s="73">
        <v>30415</v>
      </c>
      <c r="T509" s="74" t="s">
        <v>211</v>
      </c>
    </row>
    <row r="510" spans="16:20" ht="15.75">
      <c r="P510" s="10"/>
      <c r="Q510" s="11"/>
      <c r="R510" s="72"/>
      <c r="S510" s="76">
        <v>30416</v>
      </c>
      <c r="T510" s="74" t="s">
        <v>212</v>
      </c>
    </row>
    <row r="511" spans="16:20" ht="15.75">
      <c r="P511" s="10"/>
      <c r="Q511" s="11"/>
      <c r="R511" s="72"/>
      <c r="S511" s="73">
        <v>30417</v>
      </c>
      <c r="T511" s="79" t="s">
        <v>213</v>
      </c>
    </row>
    <row r="512" spans="16:20" ht="15.75">
      <c r="P512" s="10"/>
      <c r="Q512" s="11"/>
      <c r="R512" s="72"/>
      <c r="S512" s="76">
        <v>30418</v>
      </c>
      <c r="T512" s="74" t="s">
        <v>103</v>
      </c>
    </row>
    <row r="513" spans="16:20" ht="15.75">
      <c r="P513" s="10"/>
      <c r="Q513" s="11"/>
      <c r="R513" s="72"/>
      <c r="S513" s="73">
        <v>30419</v>
      </c>
      <c r="T513" s="74" t="s">
        <v>214</v>
      </c>
    </row>
    <row r="514" spans="16:20" ht="15.75">
      <c r="P514" s="10"/>
      <c r="Q514" s="11"/>
      <c r="R514" s="72"/>
      <c r="S514" s="76">
        <v>30420</v>
      </c>
      <c r="T514" s="74" t="s">
        <v>215</v>
      </c>
    </row>
    <row r="515" spans="16:20" ht="15.75">
      <c r="P515" s="10"/>
      <c r="Q515" s="11"/>
      <c r="R515" s="72"/>
      <c r="S515" s="73">
        <v>30421</v>
      </c>
      <c r="T515" s="74" t="s">
        <v>216</v>
      </c>
    </row>
    <row r="516" spans="16:20" ht="15.75">
      <c r="P516" s="10"/>
      <c r="Q516" s="11"/>
      <c r="R516" s="72"/>
      <c r="S516" s="76">
        <v>30422</v>
      </c>
      <c r="T516" s="74" t="s">
        <v>217</v>
      </c>
    </row>
    <row r="517" spans="16:20" ht="15.75">
      <c r="P517" s="10"/>
      <c r="Q517" s="11"/>
      <c r="R517" s="72"/>
      <c r="S517" s="73">
        <v>30423</v>
      </c>
      <c r="T517" s="74" t="s">
        <v>218</v>
      </c>
    </row>
    <row r="518" spans="16:20" ht="15.75">
      <c r="P518" s="10"/>
      <c r="Q518" s="11"/>
      <c r="R518" s="72"/>
      <c r="S518" s="76">
        <v>30424</v>
      </c>
      <c r="T518" s="74" t="s">
        <v>219</v>
      </c>
    </row>
    <row r="519" spans="16:20" ht="15.75">
      <c r="P519" s="10"/>
      <c r="Q519" s="11"/>
      <c r="R519" s="72"/>
      <c r="S519" s="73">
        <v>30425</v>
      </c>
      <c r="T519" s="79" t="s">
        <v>220</v>
      </c>
    </row>
    <row r="520" spans="16:20" ht="15.75">
      <c r="P520" s="10"/>
      <c r="Q520" s="11"/>
      <c r="R520" s="72"/>
      <c r="S520" s="76">
        <v>30426</v>
      </c>
      <c r="T520" s="74" t="s">
        <v>221</v>
      </c>
    </row>
    <row r="521" spans="16:20" ht="15.75">
      <c r="P521" s="10"/>
      <c r="Q521" s="11"/>
      <c r="R521" s="72"/>
      <c r="S521" s="73">
        <v>30427</v>
      </c>
      <c r="T521" s="74" t="s">
        <v>222</v>
      </c>
    </row>
    <row r="522" spans="16:20" ht="15.75">
      <c r="P522" s="10"/>
      <c r="Q522" s="11"/>
      <c r="R522" s="72"/>
      <c r="S522" s="76">
        <v>30428</v>
      </c>
      <c r="T522" s="74" t="s">
        <v>782</v>
      </c>
    </row>
    <row r="523" spans="16:20" ht="15.75">
      <c r="P523" s="10"/>
      <c r="Q523" s="11"/>
      <c r="R523" s="72"/>
      <c r="S523" s="73">
        <v>30501</v>
      </c>
      <c r="T523" s="74" t="s">
        <v>223</v>
      </c>
    </row>
    <row r="524" spans="16:20" ht="15.75">
      <c r="P524" s="10"/>
      <c r="Q524" s="11"/>
      <c r="R524" s="72"/>
      <c r="S524" s="76">
        <v>30502</v>
      </c>
      <c r="T524" s="74" t="s">
        <v>224</v>
      </c>
    </row>
    <row r="525" spans="16:20" ht="15.75">
      <c r="P525" s="10"/>
      <c r="Q525" s="11"/>
      <c r="R525" s="72"/>
      <c r="S525" s="73">
        <v>30503</v>
      </c>
      <c r="T525" s="74" t="s">
        <v>225</v>
      </c>
    </row>
    <row r="526" spans="16:20" ht="15.75">
      <c r="P526" s="10"/>
      <c r="Q526" s="11"/>
      <c r="R526" s="72"/>
      <c r="S526" s="76">
        <v>30504</v>
      </c>
      <c r="T526" s="74" t="s">
        <v>226</v>
      </c>
    </row>
    <row r="527" spans="16:20" ht="15.75">
      <c r="P527" s="10"/>
      <c r="Q527" s="11"/>
      <c r="R527" s="72">
        <v>305</v>
      </c>
      <c r="S527" s="73">
        <v>30505</v>
      </c>
      <c r="T527" s="74" t="s">
        <v>227</v>
      </c>
    </row>
    <row r="528" spans="16:20" ht="15.75">
      <c r="P528" s="10"/>
      <c r="Q528" s="11"/>
      <c r="R528" s="72"/>
      <c r="S528" s="76">
        <v>30506</v>
      </c>
      <c r="T528" s="74" t="s">
        <v>228</v>
      </c>
    </row>
    <row r="529" spans="16:20" ht="15.75">
      <c r="P529" s="10"/>
      <c r="Q529" s="11"/>
      <c r="R529" s="72"/>
      <c r="S529" s="73">
        <v>30507</v>
      </c>
      <c r="T529" s="74" t="s">
        <v>229</v>
      </c>
    </row>
    <row r="530" spans="16:20" ht="15.75">
      <c r="P530" s="10"/>
      <c r="Q530" s="11"/>
      <c r="R530" s="72"/>
      <c r="S530" s="76">
        <v>30508</v>
      </c>
      <c r="T530" s="74" t="s">
        <v>230</v>
      </c>
    </row>
    <row r="531" spans="16:20" ht="15.75">
      <c r="P531" s="10"/>
      <c r="Q531" s="11"/>
      <c r="R531" s="72"/>
      <c r="S531" s="73">
        <v>30509</v>
      </c>
      <c r="T531" s="74" t="s">
        <v>231</v>
      </c>
    </row>
    <row r="532" spans="16:20" ht="15.75">
      <c r="P532" s="10"/>
      <c r="Q532" s="11"/>
      <c r="R532" s="72"/>
      <c r="S532" s="76">
        <v>30510</v>
      </c>
      <c r="T532" s="74" t="s">
        <v>232</v>
      </c>
    </row>
    <row r="533" spans="16:20" ht="15.75">
      <c r="P533" s="10"/>
      <c r="Q533" s="11"/>
      <c r="R533" s="72"/>
      <c r="S533" s="73">
        <v>30511</v>
      </c>
      <c r="T533" s="74" t="s">
        <v>233</v>
      </c>
    </row>
    <row r="534" spans="16:20" ht="15.75">
      <c r="P534" s="10"/>
      <c r="Q534" s="11"/>
      <c r="R534" s="72"/>
      <c r="S534" s="76">
        <v>30512</v>
      </c>
      <c r="T534" s="74" t="s">
        <v>234</v>
      </c>
    </row>
    <row r="535" spans="16:20" ht="15.75">
      <c r="P535" s="10"/>
      <c r="Q535" s="11"/>
      <c r="R535" s="72"/>
      <c r="S535" s="73">
        <v>30513</v>
      </c>
      <c r="T535" s="74" t="s">
        <v>235</v>
      </c>
    </row>
    <row r="536" spans="16:20" ht="15.75">
      <c r="P536" s="10"/>
      <c r="Q536" s="11"/>
      <c r="R536" s="72"/>
      <c r="S536" s="76">
        <v>30514</v>
      </c>
      <c r="T536" s="74" t="s">
        <v>236</v>
      </c>
    </row>
    <row r="537" spans="16:20" ht="15.75">
      <c r="P537" s="10"/>
      <c r="Q537" s="11"/>
      <c r="R537" s="72"/>
      <c r="S537" s="73">
        <v>30515</v>
      </c>
      <c r="T537" s="74" t="s">
        <v>237</v>
      </c>
    </row>
    <row r="538" spans="16:20" ht="15.75">
      <c r="P538" s="10"/>
      <c r="Q538" s="11"/>
      <c r="R538" s="72"/>
      <c r="S538" s="76">
        <v>30516</v>
      </c>
      <c r="T538" s="74"/>
    </row>
    <row r="539" spans="16:20" ht="15.75">
      <c r="P539" s="10"/>
      <c r="Q539" s="11"/>
      <c r="R539" s="72"/>
      <c r="S539" s="73">
        <v>30517</v>
      </c>
      <c r="T539" s="74" t="s">
        <v>238</v>
      </c>
    </row>
    <row r="540" spans="16:20" ht="15.75">
      <c r="P540" s="10"/>
      <c r="Q540" s="11"/>
      <c r="R540" s="72"/>
      <c r="S540" s="76">
        <v>30518</v>
      </c>
      <c r="T540" s="74" t="s">
        <v>239</v>
      </c>
    </row>
    <row r="541" spans="16:20" ht="15.75">
      <c r="P541" s="10"/>
      <c r="Q541" s="11"/>
      <c r="R541" s="72"/>
      <c r="S541" s="73">
        <v>30519</v>
      </c>
      <c r="T541" s="74" t="s">
        <v>240</v>
      </c>
    </row>
    <row r="542" spans="16:20" ht="15.75">
      <c r="P542" s="10"/>
      <c r="Q542" s="11"/>
      <c r="R542" s="72"/>
      <c r="S542" s="76">
        <v>30520</v>
      </c>
      <c r="T542" s="74" t="s">
        <v>241</v>
      </c>
    </row>
    <row r="543" spans="16:20" ht="15.75">
      <c r="P543" s="10"/>
      <c r="Q543" s="11"/>
      <c r="R543" s="72"/>
      <c r="S543" s="73">
        <v>30521</v>
      </c>
      <c r="T543" s="74" t="s">
        <v>242</v>
      </c>
    </row>
    <row r="544" spans="16:20" ht="15.75">
      <c r="P544" s="10"/>
      <c r="Q544" s="11"/>
      <c r="R544" s="72"/>
      <c r="S544" s="76">
        <v>30522</v>
      </c>
      <c r="T544" s="74" t="s">
        <v>243</v>
      </c>
    </row>
    <row r="545" spans="16:20" ht="15.75">
      <c r="P545" s="10"/>
      <c r="Q545" s="11"/>
      <c r="R545" s="72"/>
      <c r="S545" s="73">
        <v>30523</v>
      </c>
      <c r="T545" s="74" t="s">
        <v>244</v>
      </c>
    </row>
    <row r="546" spans="16:20" ht="15.75">
      <c r="P546" s="10"/>
      <c r="Q546" s="11"/>
      <c r="R546" s="72"/>
      <c r="S546" s="76">
        <v>30524</v>
      </c>
      <c r="T546" s="74" t="s">
        <v>245</v>
      </c>
    </row>
    <row r="547" spans="16:20" ht="15.75">
      <c r="P547" s="10"/>
      <c r="Q547" s="11"/>
      <c r="R547" s="72"/>
      <c r="S547" s="73">
        <v>30525</v>
      </c>
      <c r="T547" s="74"/>
    </row>
    <row r="548" spans="16:20" ht="15.75">
      <c r="P548" s="10"/>
      <c r="Q548" s="11"/>
      <c r="R548" s="72"/>
      <c r="S548" s="76">
        <v>30526</v>
      </c>
      <c r="T548" s="74" t="s">
        <v>573</v>
      </c>
    </row>
    <row r="549" spans="16:20" ht="15.75">
      <c r="P549" s="10"/>
      <c r="Q549" s="11"/>
      <c r="R549" s="72"/>
      <c r="S549" s="73">
        <v>30527</v>
      </c>
      <c r="T549" s="74" t="s">
        <v>574</v>
      </c>
    </row>
    <row r="550" spans="16:20" ht="15.75">
      <c r="P550" s="10"/>
      <c r="Q550" s="11"/>
      <c r="R550" s="72"/>
      <c r="S550" s="76">
        <v>30528</v>
      </c>
      <c r="T550" s="79" t="s">
        <v>575</v>
      </c>
    </row>
    <row r="551" spans="16:20" ht="15.75">
      <c r="P551" s="10"/>
      <c r="Q551" s="11"/>
      <c r="R551" s="72"/>
      <c r="S551" s="73">
        <v>30529</v>
      </c>
      <c r="T551" s="85"/>
    </row>
    <row r="552" spans="16:20" ht="15.75">
      <c r="P552" s="10"/>
      <c r="Q552" s="11"/>
      <c r="R552" s="72"/>
      <c r="S552" s="76">
        <v>30530</v>
      </c>
      <c r="T552" s="85" t="s">
        <v>576</v>
      </c>
    </row>
    <row r="553" spans="16:20" ht="15.75">
      <c r="P553" s="10"/>
      <c r="Q553" s="11"/>
      <c r="R553" s="72"/>
      <c r="S553" s="73">
        <v>30531</v>
      </c>
      <c r="T553" s="85" t="s">
        <v>577</v>
      </c>
    </row>
    <row r="554" spans="16:20" ht="15.75">
      <c r="P554" s="10"/>
      <c r="Q554" s="11"/>
      <c r="R554" s="72"/>
      <c r="S554" s="76">
        <v>30532</v>
      </c>
      <c r="T554" s="85" t="s">
        <v>578</v>
      </c>
    </row>
    <row r="555" spans="16:20" ht="15.75">
      <c r="P555" s="10"/>
      <c r="Q555" s="11"/>
      <c r="R555" s="72"/>
      <c r="S555" s="73">
        <v>30601</v>
      </c>
      <c r="T555" s="74" t="s">
        <v>246</v>
      </c>
    </row>
    <row r="556" spans="16:20" ht="15.75">
      <c r="P556" s="10"/>
      <c r="Q556" s="11"/>
      <c r="R556" s="72"/>
      <c r="S556" s="76">
        <v>30602</v>
      </c>
      <c r="T556" s="79" t="s">
        <v>783</v>
      </c>
    </row>
    <row r="557" spans="16:20" ht="15.75">
      <c r="P557" s="10"/>
      <c r="Q557" s="11"/>
      <c r="R557" s="72"/>
      <c r="S557" s="73">
        <v>30603</v>
      </c>
      <c r="T557" s="74"/>
    </row>
    <row r="558" spans="16:20" ht="15.75">
      <c r="P558" s="10"/>
      <c r="Q558" s="11"/>
      <c r="R558" s="72"/>
      <c r="S558" s="76">
        <v>30604</v>
      </c>
      <c r="T558" s="74" t="s">
        <v>247</v>
      </c>
    </row>
    <row r="559" spans="16:20" ht="15.75">
      <c r="P559" s="10"/>
      <c r="Q559" s="11"/>
      <c r="R559" s="72">
        <v>306</v>
      </c>
      <c r="S559" s="73">
        <v>30605</v>
      </c>
      <c r="T559" s="74" t="s">
        <v>248</v>
      </c>
    </row>
    <row r="560" spans="16:20" ht="15.75">
      <c r="P560" s="10"/>
      <c r="Q560" s="11"/>
      <c r="R560" s="72"/>
      <c r="S560" s="76">
        <v>30606</v>
      </c>
      <c r="T560" s="74" t="s">
        <v>249</v>
      </c>
    </row>
    <row r="561" spans="16:20" ht="15.75">
      <c r="P561" s="10"/>
      <c r="Q561" s="11"/>
      <c r="R561" s="72"/>
      <c r="S561" s="73">
        <v>30607</v>
      </c>
      <c r="T561" s="74" t="s">
        <v>250</v>
      </c>
    </row>
    <row r="562" spans="16:20" ht="15.75">
      <c r="P562" s="10"/>
      <c r="Q562" s="11"/>
      <c r="R562" s="72"/>
      <c r="S562" s="76">
        <v>30608</v>
      </c>
      <c r="T562" s="74" t="s">
        <v>251</v>
      </c>
    </row>
    <row r="563" spans="16:20" ht="15.75">
      <c r="P563" s="10"/>
      <c r="Q563" s="11"/>
      <c r="R563" s="72"/>
      <c r="S563" s="73">
        <v>30609</v>
      </c>
      <c r="T563" s="74" t="s">
        <v>252</v>
      </c>
    </row>
    <row r="564" spans="16:20" ht="15.75">
      <c r="P564" s="10"/>
      <c r="Q564" s="11"/>
      <c r="R564" s="72"/>
      <c r="S564" s="76">
        <v>30610</v>
      </c>
      <c r="T564" s="74" t="s">
        <v>253</v>
      </c>
    </row>
    <row r="565" spans="16:20" ht="15.75">
      <c r="P565" s="10"/>
      <c r="Q565" s="11"/>
      <c r="R565" s="72"/>
      <c r="S565" s="73">
        <v>30611</v>
      </c>
      <c r="T565" s="74" t="s">
        <v>254</v>
      </c>
    </row>
    <row r="566" spans="16:20" ht="15.75">
      <c r="P566" s="10"/>
      <c r="Q566" s="11"/>
      <c r="R566" s="72"/>
      <c r="S566" s="76">
        <v>30612</v>
      </c>
      <c r="T566" s="74" t="s">
        <v>255</v>
      </c>
    </row>
    <row r="567" spans="16:20" ht="15.75">
      <c r="P567" s="10"/>
      <c r="Q567" s="11"/>
      <c r="R567" s="72"/>
      <c r="S567" s="73">
        <v>30613</v>
      </c>
      <c r="T567" s="74"/>
    </row>
    <row r="568" spans="16:20" ht="15.75">
      <c r="P568" s="10"/>
      <c r="Q568" s="11"/>
      <c r="R568" s="72"/>
      <c r="S568" s="76">
        <v>30614</v>
      </c>
      <c r="T568" s="74" t="s">
        <v>256</v>
      </c>
    </row>
    <row r="569" spans="16:20" ht="15.75">
      <c r="P569" s="10"/>
      <c r="Q569" s="11"/>
      <c r="R569" s="72"/>
      <c r="S569" s="73">
        <v>30615</v>
      </c>
      <c r="T569" s="74" t="s">
        <v>257</v>
      </c>
    </row>
    <row r="570" spans="16:20" ht="15.75">
      <c r="P570" s="10"/>
      <c r="Q570" s="11"/>
      <c r="R570" s="72"/>
      <c r="S570" s="76">
        <v>30616</v>
      </c>
      <c r="T570" s="74" t="s">
        <v>258</v>
      </c>
    </row>
    <row r="571" spans="16:20" ht="15.75">
      <c r="P571" s="10"/>
      <c r="Q571" s="11"/>
      <c r="R571" s="72"/>
      <c r="S571" s="73">
        <v>30617</v>
      </c>
      <c r="T571" s="74" t="s">
        <v>259</v>
      </c>
    </row>
    <row r="572" spans="16:20" ht="15.75">
      <c r="P572" s="10"/>
      <c r="Q572" s="11"/>
      <c r="R572" s="72"/>
      <c r="S572" s="76">
        <v>30618</v>
      </c>
      <c r="T572" s="74" t="s">
        <v>260</v>
      </c>
    </row>
    <row r="573" spans="16:20" ht="15.75">
      <c r="P573" s="10"/>
      <c r="Q573" s="11"/>
      <c r="R573" s="72"/>
      <c r="S573" s="73">
        <v>30619</v>
      </c>
      <c r="T573" s="74" t="s">
        <v>261</v>
      </c>
    </row>
    <row r="574" spans="16:20" ht="15.75">
      <c r="P574" s="10"/>
      <c r="Q574" s="11"/>
      <c r="R574" s="72"/>
      <c r="S574" s="76">
        <v>30620</v>
      </c>
      <c r="T574" s="74" t="s">
        <v>262</v>
      </c>
    </row>
    <row r="575" spans="16:20" ht="15.75">
      <c r="P575" s="10"/>
      <c r="Q575" s="11"/>
      <c r="R575" s="72"/>
      <c r="S575" s="73">
        <v>30621</v>
      </c>
      <c r="T575" s="74" t="s">
        <v>263</v>
      </c>
    </row>
    <row r="576" spans="16:20" ht="15.75">
      <c r="P576" s="10"/>
      <c r="Q576" s="11"/>
      <c r="R576" s="72"/>
      <c r="S576" s="76">
        <v>30622</v>
      </c>
      <c r="T576" s="74" t="s">
        <v>264</v>
      </c>
    </row>
    <row r="577" spans="16:20" ht="15.75">
      <c r="P577" s="10"/>
      <c r="Q577" s="11"/>
      <c r="R577" s="72"/>
      <c r="S577" s="73">
        <v>30623</v>
      </c>
      <c r="T577" s="74" t="s">
        <v>265</v>
      </c>
    </row>
    <row r="578" spans="16:20" ht="15.75">
      <c r="P578" s="10"/>
      <c r="Q578" s="11"/>
      <c r="R578" s="72"/>
      <c r="S578" s="76">
        <v>30624</v>
      </c>
      <c r="T578" s="74" t="s">
        <v>266</v>
      </c>
    </row>
    <row r="579" spans="16:20" ht="15.75">
      <c r="P579" s="10"/>
      <c r="Q579" s="11"/>
      <c r="R579" s="72"/>
      <c r="S579" s="73">
        <v>30625</v>
      </c>
      <c r="T579" s="74" t="s">
        <v>267</v>
      </c>
    </row>
    <row r="580" spans="16:20" ht="15.75">
      <c r="P580" s="10"/>
      <c r="Q580" s="11"/>
      <c r="R580" s="72"/>
      <c r="S580" s="76">
        <v>30626</v>
      </c>
      <c r="T580" s="74" t="s">
        <v>268</v>
      </c>
    </row>
    <row r="581" spans="16:20" ht="15.75">
      <c r="P581" s="10"/>
      <c r="Q581" s="11"/>
      <c r="R581" s="72"/>
      <c r="S581" s="73">
        <v>30627</v>
      </c>
      <c r="T581" s="74" t="s">
        <v>269</v>
      </c>
    </row>
    <row r="582" spans="16:20" ht="15.75">
      <c r="P582" s="10"/>
      <c r="Q582" s="11"/>
      <c r="R582" s="72"/>
      <c r="S582" s="76">
        <v>30628</v>
      </c>
      <c r="T582" s="74" t="s">
        <v>270</v>
      </c>
    </row>
    <row r="583" spans="16:20" ht="15.75">
      <c r="P583" s="10"/>
      <c r="Q583" s="11"/>
      <c r="R583" s="72"/>
      <c r="S583" s="73">
        <v>30629</v>
      </c>
      <c r="T583" s="82" t="s">
        <v>271</v>
      </c>
    </row>
    <row r="584" spans="16:20" ht="15.75">
      <c r="P584" s="10"/>
      <c r="Q584" s="11"/>
      <c r="R584" s="72"/>
      <c r="S584" s="76">
        <v>30630</v>
      </c>
      <c r="T584" s="82" t="s">
        <v>579</v>
      </c>
    </row>
    <row r="585" spans="16:20" ht="15.75">
      <c r="P585" s="10"/>
      <c r="Q585" s="11"/>
      <c r="R585" s="72"/>
      <c r="S585" s="73">
        <v>30631</v>
      </c>
      <c r="T585" s="86" t="s">
        <v>784</v>
      </c>
    </row>
    <row r="586" spans="16:20" ht="15.75">
      <c r="P586" s="10"/>
      <c r="Q586" s="11"/>
      <c r="R586" s="72"/>
      <c r="S586" s="76">
        <v>30632</v>
      </c>
      <c r="T586" s="86" t="s">
        <v>785</v>
      </c>
    </row>
    <row r="587" spans="16:20" ht="15.75">
      <c r="P587" s="10"/>
      <c r="Q587" s="11"/>
      <c r="R587" s="72"/>
      <c r="S587" s="73">
        <v>30701</v>
      </c>
      <c r="T587" s="74" t="s">
        <v>272</v>
      </c>
    </row>
    <row r="588" spans="16:20" ht="15.75">
      <c r="P588" s="10"/>
      <c r="Q588" s="11"/>
      <c r="R588" s="72"/>
      <c r="S588" s="76">
        <v>30702</v>
      </c>
      <c r="T588" s="74" t="s">
        <v>273</v>
      </c>
    </row>
    <row r="589" spans="16:20" ht="15.75">
      <c r="P589" s="10"/>
      <c r="Q589" s="11"/>
      <c r="R589" s="72"/>
      <c r="S589" s="73">
        <v>30703</v>
      </c>
      <c r="T589" s="74" t="s">
        <v>274</v>
      </c>
    </row>
    <row r="590" spans="16:20" ht="15.75">
      <c r="P590" s="10"/>
      <c r="Q590" s="11"/>
      <c r="R590" s="72"/>
      <c r="S590" s="76">
        <v>30704</v>
      </c>
      <c r="T590" s="74"/>
    </row>
    <row r="591" spans="16:20" ht="15.75">
      <c r="P591" s="10"/>
      <c r="Q591" s="11"/>
      <c r="R591" s="72">
        <v>307</v>
      </c>
      <c r="S591" s="73">
        <v>30705</v>
      </c>
      <c r="T591" s="74" t="s">
        <v>275</v>
      </c>
    </row>
    <row r="592" spans="16:20" ht="15.75">
      <c r="P592" s="10"/>
      <c r="Q592" s="11"/>
      <c r="R592" s="72"/>
      <c r="S592" s="76">
        <v>30706</v>
      </c>
      <c r="T592" s="74" t="s">
        <v>276</v>
      </c>
    </row>
    <row r="593" spans="16:20" ht="15.75">
      <c r="P593" s="10"/>
      <c r="Q593" s="11"/>
      <c r="R593" s="72"/>
      <c r="S593" s="73">
        <v>30707</v>
      </c>
      <c r="T593" s="74" t="s">
        <v>277</v>
      </c>
    </row>
    <row r="594" spans="16:20" ht="15.75">
      <c r="P594" s="10"/>
      <c r="Q594" s="11"/>
      <c r="R594" s="72"/>
      <c r="S594" s="76">
        <v>30708</v>
      </c>
      <c r="T594" s="74" t="s">
        <v>278</v>
      </c>
    </row>
    <row r="595" spans="16:20" ht="15.75">
      <c r="P595" s="10"/>
      <c r="Q595" s="11"/>
      <c r="R595" s="72"/>
      <c r="S595" s="73">
        <v>30709</v>
      </c>
      <c r="T595" s="74" t="s">
        <v>279</v>
      </c>
    </row>
    <row r="596" spans="16:20" ht="15.75">
      <c r="P596" s="10"/>
      <c r="Q596" s="11"/>
      <c r="R596" s="72"/>
      <c r="S596" s="76">
        <v>30710</v>
      </c>
      <c r="T596" s="74" t="s">
        <v>280</v>
      </c>
    </row>
    <row r="597" spans="16:20" ht="15.75">
      <c r="P597" s="10"/>
      <c r="Q597" s="11"/>
      <c r="R597" s="72"/>
      <c r="S597" s="73">
        <v>30711</v>
      </c>
      <c r="T597" s="74" t="s">
        <v>281</v>
      </c>
    </row>
    <row r="598" spans="16:20" ht="15.75">
      <c r="P598" s="10"/>
      <c r="Q598" s="11"/>
      <c r="R598" s="72"/>
      <c r="S598" s="76">
        <v>30712</v>
      </c>
      <c r="T598" s="74" t="s">
        <v>282</v>
      </c>
    </row>
    <row r="599" spans="16:20" ht="15.75">
      <c r="P599" s="10"/>
      <c r="Q599" s="11"/>
      <c r="R599" s="72"/>
      <c r="S599" s="73">
        <v>30713</v>
      </c>
      <c r="T599" s="74" t="s">
        <v>283</v>
      </c>
    </row>
    <row r="600" spans="16:20" ht="15.75">
      <c r="P600" s="10"/>
      <c r="Q600" s="11"/>
      <c r="R600" s="72"/>
      <c r="S600" s="76">
        <v>30714</v>
      </c>
      <c r="T600" s="74" t="s">
        <v>284</v>
      </c>
    </row>
    <row r="601" spans="16:20" ht="15.75">
      <c r="P601" s="10"/>
      <c r="Q601" s="11"/>
      <c r="R601" s="72"/>
      <c r="S601" s="73">
        <v>30715</v>
      </c>
      <c r="T601" s="79" t="s">
        <v>786</v>
      </c>
    </row>
    <row r="602" spans="16:20" ht="15.75">
      <c r="P602" s="10"/>
      <c r="Q602" s="11"/>
      <c r="R602" s="72"/>
      <c r="S602" s="73">
        <v>30801</v>
      </c>
      <c r="T602" s="74" t="s">
        <v>285</v>
      </c>
    </row>
    <row r="603" spans="16:20" ht="15.75">
      <c r="P603" s="10"/>
      <c r="Q603" s="11"/>
      <c r="R603" s="72"/>
      <c r="S603" s="76">
        <v>30802</v>
      </c>
      <c r="T603" s="74" t="s">
        <v>286</v>
      </c>
    </row>
    <row r="604" spans="16:20" ht="15.75">
      <c r="P604" s="10"/>
      <c r="Q604" s="11"/>
      <c r="R604" s="72"/>
      <c r="S604" s="73">
        <v>30803</v>
      </c>
      <c r="T604" s="74"/>
    </row>
    <row r="605" spans="16:20" ht="15.75">
      <c r="P605" s="10"/>
      <c r="Q605" s="11"/>
      <c r="R605" s="72"/>
      <c r="S605" s="76">
        <v>30804</v>
      </c>
      <c r="T605" s="74" t="s">
        <v>287</v>
      </c>
    </row>
    <row r="606" spans="16:20" ht="15.75">
      <c r="P606" s="10"/>
      <c r="Q606" s="11"/>
      <c r="R606" s="72">
        <v>308</v>
      </c>
      <c r="S606" s="73">
        <v>30805</v>
      </c>
      <c r="T606" s="74" t="s">
        <v>288</v>
      </c>
    </row>
    <row r="607" spans="16:20" ht="15.75">
      <c r="P607" s="10"/>
      <c r="Q607" s="11"/>
      <c r="R607" s="72"/>
      <c r="S607" s="76">
        <v>30806</v>
      </c>
      <c r="T607" s="74" t="s">
        <v>289</v>
      </c>
    </row>
    <row r="608" spans="16:20" ht="15.75">
      <c r="P608" s="10"/>
      <c r="Q608" s="11"/>
      <c r="R608" s="72"/>
      <c r="S608" s="73">
        <v>30807</v>
      </c>
      <c r="T608" s="74" t="s">
        <v>290</v>
      </c>
    </row>
    <row r="609" spans="16:20" ht="15.75">
      <c r="P609" s="10"/>
      <c r="Q609" s="11"/>
      <c r="R609" s="72"/>
      <c r="S609" s="76">
        <v>30808</v>
      </c>
      <c r="T609" s="74" t="s">
        <v>291</v>
      </c>
    </row>
    <row r="610" spans="16:20" ht="15.75">
      <c r="P610" s="10"/>
      <c r="Q610" s="11"/>
      <c r="R610" s="72"/>
      <c r="S610" s="73">
        <v>30809</v>
      </c>
      <c r="T610" s="74" t="s">
        <v>292</v>
      </c>
    </row>
    <row r="611" spans="16:20" ht="15.75">
      <c r="P611" s="10"/>
      <c r="Q611" s="11"/>
      <c r="R611" s="72"/>
      <c r="S611" s="76">
        <v>30810</v>
      </c>
      <c r="T611" s="74" t="s">
        <v>293</v>
      </c>
    </row>
    <row r="612" spans="16:20" ht="15.75">
      <c r="P612" s="10"/>
      <c r="Q612" s="11"/>
      <c r="R612" s="72"/>
      <c r="S612" s="73">
        <v>30811</v>
      </c>
      <c r="T612" s="74" t="s">
        <v>294</v>
      </c>
    </row>
    <row r="613" spans="16:20" ht="15.75">
      <c r="P613" s="10"/>
      <c r="Q613" s="11"/>
      <c r="R613" s="72"/>
      <c r="S613" s="76">
        <v>30812</v>
      </c>
      <c r="T613" s="74" t="s">
        <v>295</v>
      </c>
    </row>
    <row r="614" spans="16:20" ht="15.75">
      <c r="P614" s="10"/>
      <c r="Q614" s="11"/>
      <c r="R614" s="72"/>
      <c r="S614" s="73">
        <v>30813</v>
      </c>
      <c r="T614" s="74" t="s">
        <v>296</v>
      </c>
    </row>
    <row r="615" spans="16:20" ht="15.75">
      <c r="P615" s="10"/>
      <c r="Q615" s="11"/>
      <c r="R615" s="72"/>
      <c r="S615" s="76">
        <v>30814</v>
      </c>
      <c r="T615" s="74" t="s">
        <v>297</v>
      </c>
    </row>
    <row r="616" spans="16:20" ht="15.75">
      <c r="P616" s="10"/>
      <c r="Q616" s="11"/>
      <c r="R616" s="72"/>
      <c r="S616" s="73">
        <v>30815</v>
      </c>
      <c r="T616" s="74" t="s">
        <v>298</v>
      </c>
    </row>
    <row r="617" spans="16:20" ht="15.75">
      <c r="P617" s="10"/>
      <c r="Q617" s="11"/>
      <c r="R617" s="72"/>
      <c r="S617" s="76">
        <v>30816</v>
      </c>
      <c r="T617" s="74" t="s">
        <v>299</v>
      </c>
    </row>
    <row r="618" spans="16:20" ht="15.75">
      <c r="P618" s="10"/>
      <c r="Q618" s="11"/>
      <c r="R618" s="72"/>
      <c r="S618" s="73">
        <v>30817</v>
      </c>
      <c r="T618" s="74" t="s">
        <v>113</v>
      </c>
    </row>
    <row r="619" spans="16:20" ht="15.75">
      <c r="P619" s="10"/>
      <c r="Q619" s="11"/>
      <c r="R619" s="72"/>
      <c r="S619" s="76">
        <v>30818</v>
      </c>
      <c r="T619" s="74" t="s">
        <v>300</v>
      </c>
    </row>
    <row r="620" spans="16:20" ht="15.75">
      <c r="P620" s="10"/>
      <c r="Q620" s="11"/>
      <c r="R620" s="72"/>
      <c r="S620" s="73">
        <v>30819</v>
      </c>
      <c r="T620" s="74" t="s">
        <v>301</v>
      </c>
    </row>
    <row r="621" spans="16:20" ht="15.75">
      <c r="P621" s="10"/>
      <c r="Q621" s="11"/>
      <c r="R621" s="72"/>
      <c r="S621" s="76">
        <v>30820</v>
      </c>
      <c r="T621" s="74" t="s">
        <v>302</v>
      </c>
    </row>
    <row r="622" spans="16:20" ht="15.75">
      <c r="P622" s="10"/>
      <c r="Q622" s="11"/>
      <c r="R622" s="72"/>
      <c r="S622" s="73">
        <v>30821</v>
      </c>
      <c r="T622" s="74" t="s">
        <v>303</v>
      </c>
    </row>
    <row r="623" spans="16:20" ht="15.75">
      <c r="P623" s="10"/>
      <c r="Q623" s="11"/>
      <c r="R623" s="72"/>
      <c r="S623" s="76">
        <v>30822</v>
      </c>
      <c r="T623" s="74" t="s">
        <v>304</v>
      </c>
    </row>
    <row r="624" spans="16:20" ht="15.75">
      <c r="P624" s="10"/>
      <c r="Q624" s="11"/>
      <c r="R624" s="72"/>
      <c r="S624" s="73">
        <v>30823</v>
      </c>
      <c r="T624" s="74" t="s">
        <v>305</v>
      </c>
    </row>
    <row r="625" spans="16:20" ht="15.75">
      <c r="P625" s="10"/>
      <c r="Q625" s="11"/>
      <c r="R625" s="72"/>
      <c r="S625" s="76">
        <v>30824</v>
      </c>
      <c r="T625" s="74" t="s">
        <v>306</v>
      </c>
    </row>
    <row r="626" spans="16:20" ht="15.75">
      <c r="P626" s="10"/>
      <c r="Q626" s="11"/>
      <c r="R626" s="72"/>
      <c r="S626" s="73">
        <v>30825</v>
      </c>
      <c r="T626" s="74" t="s">
        <v>307</v>
      </c>
    </row>
    <row r="627" spans="16:20" ht="15.75">
      <c r="P627" s="10"/>
      <c r="Q627" s="11"/>
      <c r="R627" s="72"/>
      <c r="S627" s="76">
        <v>30826</v>
      </c>
      <c r="T627" s="79" t="s">
        <v>308</v>
      </c>
    </row>
    <row r="628" spans="16:20" ht="15.75">
      <c r="P628" s="10"/>
      <c r="Q628" s="11"/>
      <c r="R628" s="72"/>
      <c r="S628" s="73">
        <v>30827</v>
      </c>
      <c r="T628" s="79" t="s">
        <v>309</v>
      </c>
    </row>
    <row r="629" spans="16:20" ht="15.75">
      <c r="P629" s="10"/>
      <c r="Q629" s="11"/>
      <c r="R629" s="72"/>
      <c r="S629" s="72"/>
      <c r="T629" s="74"/>
    </row>
    <row r="630" spans="16:20" ht="15.75">
      <c r="P630" s="10"/>
      <c r="Q630" s="11"/>
      <c r="R630" s="72"/>
      <c r="S630" s="72"/>
      <c r="T630" s="87"/>
    </row>
    <row r="631" spans="16:20" ht="15.75">
      <c r="P631" s="10"/>
      <c r="Q631" s="11"/>
      <c r="R631" s="72"/>
      <c r="S631" s="72"/>
      <c r="T631" s="74"/>
    </row>
    <row r="632" spans="16:20" ht="15.75">
      <c r="P632" s="10"/>
      <c r="Q632" s="11"/>
      <c r="R632" s="72"/>
      <c r="S632" s="72"/>
      <c r="T632" s="74"/>
    </row>
    <row r="633" spans="16:20" ht="15.75">
      <c r="P633" s="10"/>
      <c r="Q633" s="11"/>
      <c r="R633" s="72"/>
      <c r="S633" s="72"/>
      <c r="T633" s="74"/>
    </row>
    <row r="634" spans="16:20" ht="15.75">
      <c r="P634" s="10"/>
      <c r="Q634" s="11"/>
      <c r="R634" s="72"/>
      <c r="S634" s="72"/>
      <c r="T634" s="74"/>
    </row>
    <row r="635" spans="16:20" ht="15.75">
      <c r="P635" s="10"/>
      <c r="Q635" s="11"/>
      <c r="R635" s="72"/>
      <c r="S635" s="72"/>
      <c r="T635" s="74"/>
    </row>
    <row r="636" spans="16:20" ht="15.75">
      <c r="P636" s="10"/>
      <c r="Q636" s="11"/>
      <c r="R636" s="72"/>
      <c r="S636" s="72"/>
      <c r="T636" s="74"/>
    </row>
    <row r="637" spans="16:20" ht="15.75">
      <c r="P637" s="10"/>
      <c r="Q637" s="11"/>
      <c r="R637" s="72"/>
      <c r="S637" s="72"/>
      <c r="T637" s="74"/>
    </row>
    <row r="638" spans="16:20" ht="15.75">
      <c r="P638" s="10"/>
      <c r="Q638" s="11"/>
      <c r="R638" s="72"/>
      <c r="S638" s="72"/>
      <c r="T638" s="74"/>
    </row>
    <row r="639" spans="16:20" ht="15.75">
      <c r="P639" s="10"/>
      <c r="Q639" s="11"/>
      <c r="R639" s="72"/>
      <c r="S639" s="72"/>
      <c r="T639" s="74"/>
    </row>
    <row r="640" spans="16:20" ht="15.75">
      <c r="P640" s="10"/>
      <c r="Q640" s="11"/>
      <c r="R640" s="72"/>
      <c r="S640" s="72"/>
      <c r="T640" s="74"/>
    </row>
    <row r="641" spans="16:20" ht="15.75">
      <c r="P641" s="10"/>
      <c r="Q641" s="11"/>
      <c r="R641" s="72"/>
      <c r="S641" s="72"/>
      <c r="T641" s="74"/>
    </row>
    <row r="642" spans="16:20" ht="15.75">
      <c r="P642" s="10"/>
      <c r="Q642" s="11"/>
      <c r="R642" s="72"/>
      <c r="S642" s="72"/>
      <c r="T642" s="74"/>
    </row>
    <row r="643" spans="16:20" ht="15.75">
      <c r="P643" s="10"/>
      <c r="Q643" s="11"/>
      <c r="R643" s="72"/>
      <c r="S643" s="72"/>
      <c r="T643" s="74"/>
    </row>
    <row r="644" spans="16:20" ht="15.75">
      <c r="P644" s="10"/>
      <c r="Q644" s="11"/>
      <c r="R644" s="72"/>
      <c r="S644" s="72"/>
      <c r="T644" s="79"/>
    </row>
    <row r="645" spans="16:20" ht="15.75">
      <c r="P645" s="10"/>
      <c r="Q645" s="11"/>
      <c r="R645" s="72"/>
      <c r="S645" s="72"/>
      <c r="T645" s="79"/>
    </row>
    <row r="646" spans="16:20" ht="15.75">
      <c r="P646" s="10"/>
      <c r="Q646" s="11"/>
      <c r="R646" s="72"/>
      <c r="S646" s="72"/>
      <c r="T646" s="74"/>
    </row>
    <row r="647" spans="16:20" ht="15.75">
      <c r="P647" s="10"/>
      <c r="Q647" s="11"/>
      <c r="R647" s="72"/>
      <c r="S647" s="72"/>
      <c r="T647" s="74"/>
    </row>
    <row r="648" spans="16:20" ht="15.75">
      <c r="P648" s="10"/>
      <c r="Q648" s="11"/>
      <c r="R648" s="72"/>
      <c r="S648" s="72"/>
      <c r="T648" s="74"/>
    </row>
    <row r="649" spans="16:20" ht="15.75">
      <c r="P649" s="10"/>
      <c r="Q649" s="11"/>
      <c r="R649" s="72"/>
      <c r="S649" s="72"/>
      <c r="T649" s="74"/>
    </row>
    <row r="650" spans="16:20" ht="15.75">
      <c r="P650" s="10"/>
      <c r="Q650" s="11"/>
      <c r="R650" s="72"/>
      <c r="S650" s="72"/>
      <c r="T650" s="74"/>
    </row>
    <row r="651" spans="16:20" ht="15.75">
      <c r="P651" s="10"/>
      <c r="Q651" s="11"/>
      <c r="R651" s="72"/>
      <c r="S651" s="72"/>
      <c r="T651" s="74"/>
    </row>
    <row r="652" spans="16:20" ht="15.75">
      <c r="P652" s="10"/>
      <c r="Q652" s="11"/>
      <c r="R652" s="72"/>
      <c r="S652" s="72"/>
      <c r="T652" s="74"/>
    </row>
    <row r="653" spans="16:20" ht="15.75">
      <c r="P653" s="10"/>
      <c r="Q653" s="11"/>
      <c r="R653" s="72"/>
      <c r="S653" s="72"/>
      <c r="T653" s="74"/>
    </row>
    <row r="654" spans="16:20" ht="15.75">
      <c r="P654" s="10"/>
      <c r="Q654" s="11"/>
      <c r="R654" s="72"/>
      <c r="S654" s="72"/>
      <c r="T654" s="74"/>
    </row>
    <row r="655" spans="16:20" ht="15.75">
      <c r="P655" s="10"/>
      <c r="Q655" s="11"/>
      <c r="R655" s="72"/>
      <c r="S655" s="72"/>
      <c r="T655" s="88"/>
    </row>
    <row r="656" spans="16:20" ht="15.75">
      <c r="P656" s="10"/>
      <c r="Q656" s="11"/>
      <c r="R656" s="72"/>
      <c r="S656" s="72"/>
      <c r="T656" s="74"/>
    </row>
    <row r="657" spans="16:20" ht="15.75">
      <c r="P657" s="10"/>
      <c r="Q657" s="11"/>
      <c r="R657" s="72"/>
      <c r="S657" s="72"/>
      <c r="T657" s="88"/>
    </row>
    <row r="658" spans="16:20" ht="15.75">
      <c r="P658" s="10"/>
      <c r="Q658" s="11"/>
      <c r="R658" s="72"/>
      <c r="S658" s="72"/>
      <c r="T658" s="74"/>
    </row>
    <row r="659" spans="16:20" ht="15.75">
      <c r="P659" s="10"/>
      <c r="Q659" s="11"/>
      <c r="R659" s="72"/>
      <c r="S659" s="72"/>
      <c r="T659" s="74"/>
    </row>
    <row r="660" spans="16:20" ht="15.75">
      <c r="P660" s="10"/>
      <c r="Q660" s="11"/>
      <c r="R660" s="72"/>
      <c r="S660" s="72"/>
      <c r="T660" s="74"/>
    </row>
    <row r="661" spans="16:20" ht="15.75">
      <c r="P661" s="10"/>
      <c r="Q661" s="11"/>
      <c r="R661" s="72"/>
      <c r="S661" s="72"/>
      <c r="T661" s="74"/>
    </row>
    <row r="662" spans="16:20" ht="15.75">
      <c r="P662" s="10"/>
      <c r="Q662" s="11"/>
      <c r="R662" s="72"/>
      <c r="S662" s="72"/>
      <c r="T662" s="74"/>
    </row>
    <row r="663" spans="16:20" ht="15.75">
      <c r="P663" s="10"/>
      <c r="Q663" s="11"/>
      <c r="R663" s="72"/>
      <c r="S663" s="72"/>
      <c r="T663" s="88"/>
    </row>
    <row r="664" spans="16:20" ht="15.75">
      <c r="P664" s="10"/>
      <c r="Q664" s="11"/>
      <c r="R664" s="72"/>
      <c r="S664" s="72"/>
      <c r="T664" s="74"/>
    </row>
    <row r="665" spans="16:20" ht="15.75">
      <c r="P665" s="10"/>
      <c r="Q665" s="11"/>
      <c r="R665" s="72"/>
      <c r="S665" s="72"/>
      <c r="T665" s="80"/>
    </row>
    <row r="666" spans="16:20" ht="15.75">
      <c r="P666" s="10"/>
      <c r="Q666" s="11"/>
      <c r="R666" s="72"/>
      <c r="S666" s="72"/>
      <c r="T666" s="74"/>
    </row>
    <row r="667" spans="16:20" ht="15.75">
      <c r="P667" s="10"/>
      <c r="Q667" s="11"/>
      <c r="R667" s="72"/>
      <c r="S667" s="72"/>
      <c r="T667" s="74"/>
    </row>
    <row r="668" spans="16:20" ht="15.75">
      <c r="P668" s="10"/>
      <c r="Q668" s="11"/>
      <c r="R668" s="72"/>
      <c r="S668" s="72"/>
      <c r="T668" s="74"/>
    </row>
    <row r="669" spans="16:20" ht="15.75">
      <c r="P669" s="10"/>
      <c r="Q669" s="11"/>
      <c r="R669" s="72"/>
      <c r="S669" s="72"/>
      <c r="T669" s="74"/>
    </row>
    <row r="670" spans="16:20" ht="15.75">
      <c r="P670" s="10"/>
      <c r="Q670" s="11"/>
      <c r="R670" s="72"/>
      <c r="S670" s="72"/>
      <c r="T670" s="74"/>
    </row>
    <row r="671" spans="16:20" ht="15.75">
      <c r="P671" s="10"/>
      <c r="Q671" s="11"/>
      <c r="R671" s="72"/>
      <c r="S671" s="72"/>
      <c r="T671" s="74"/>
    </row>
    <row r="672" spans="16:20" ht="15.75">
      <c r="P672" s="10"/>
      <c r="Q672" s="11"/>
      <c r="R672" s="72"/>
      <c r="S672" s="89"/>
      <c r="T672" s="74"/>
    </row>
    <row r="673" spans="16:20" ht="15.75">
      <c r="P673" s="10"/>
      <c r="Q673" s="11"/>
      <c r="R673" s="72"/>
      <c r="S673" s="89"/>
      <c r="T673" s="88"/>
    </row>
    <row r="674" spans="16:20" ht="15.75">
      <c r="P674" s="10"/>
      <c r="Q674" s="11"/>
      <c r="R674" s="72"/>
      <c r="S674" s="89"/>
      <c r="T674" s="88"/>
    </row>
    <row r="675" spans="16:20" ht="15.75">
      <c r="P675" s="10"/>
      <c r="Q675" s="11"/>
      <c r="R675" s="72"/>
      <c r="S675" s="89"/>
      <c r="T675" s="88"/>
    </row>
    <row r="676" spans="16:20" ht="15.75">
      <c r="P676" s="10"/>
      <c r="Q676" s="11"/>
      <c r="S676" s="89"/>
      <c r="T676" s="88"/>
    </row>
    <row r="677" spans="16:20" ht="15.75">
      <c r="P677" s="10"/>
      <c r="Q677" s="11"/>
      <c r="S677" s="89"/>
      <c r="T677" s="88"/>
    </row>
    <row r="678" spans="16:20" ht="15.75">
      <c r="P678" s="10"/>
      <c r="Q678" s="11"/>
      <c r="S678" s="89"/>
      <c r="T678" s="88"/>
    </row>
    <row r="679" spans="16:20" ht="15.75">
      <c r="P679" s="10"/>
      <c r="Q679" s="11"/>
      <c r="S679" s="89"/>
      <c r="T679" s="88"/>
    </row>
    <row r="680" spans="16:20" ht="15.75">
      <c r="P680" s="10"/>
      <c r="Q680" s="11"/>
      <c r="S680" s="89"/>
      <c r="T680" s="88"/>
    </row>
    <row r="681" spans="16:20" ht="15.75">
      <c r="P681" s="10"/>
      <c r="Q681" s="11"/>
      <c r="S681" s="89"/>
      <c r="T681" s="88"/>
    </row>
    <row r="682" spans="16:20" ht="15.75">
      <c r="P682" s="10"/>
      <c r="Q682" s="11"/>
      <c r="S682" s="89"/>
      <c r="T682" s="88"/>
    </row>
    <row r="683" spans="16:20" ht="15.75">
      <c r="P683" s="10"/>
      <c r="Q683" s="11"/>
      <c r="S683" s="89"/>
      <c r="T683" s="88"/>
    </row>
    <row r="684" spans="16:20" ht="15.75">
      <c r="P684" s="10"/>
      <c r="Q684" s="11"/>
      <c r="S684" s="89"/>
      <c r="T684" s="88"/>
    </row>
    <row r="685" spans="16:20" ht="15.75">
      <c r="P685" s="10"/>
      <c r="Q685" s="11"/>
      <c r="S685" s="89"/>
      <c r="T685" s="88"/>
    </row>
    <row r="686" spans="16:20" ht="15.75">
      <c r="P686" s="10"/>
      <c r="Q686" s="11"/>
      <c r="S686" s="89"/>
      <c r="T686" s="88"/>
    </row>
    <row r="687" spans="16:20" ht="15.75">
      <c r="P687" s="10"/>
      <c r="Q687" s="11"/>
      <c r="S687" s="89"/>
      <c r="T687" s="88"/>
    </row>
    <row r="688" spans="16:20" ht="15.75">
      <c r="P688" s="10"/>
      <c r="Q688" s="11"/>
      <c r="S688" s="89"/>
      <c r="T688" s="88"/>
    </row>
    <row r="689" spans="16:20" ht="15.75">
      <c r="P689" s="10"/>
      <c r="Q689" s="11"/>
      <c r="S689" s="89"/>
      <c r="T689" s="88"/>
    </row>
    <row r="690" spans="16:20" ht="15.75">
      <c r="P690" s="10"/>
      <c r="Q690" s="11"/>
      <c r="S690" s="89"/>
      <c r="T690" s="88"/>
    </row>
    <row r="691" spans="16:20" ht="15.75">
      <c r="P691" s="10"/>
      <c r="Q691" s="11"/>
      <c r="S691" s="89"/>
      <c r="T691" s="88"/>
    </row>
    <row r="692" spans="16:20" ht="15.75">
      <c r="P692" s="10"/>
      <c r="Q692" s="11"/>
      <c r="S692" s="89"/>
      <c r="T692" s="88"/>
    </row>
    <row r="693" spans="16:20" ht="15.75">
      <c r="P693" s="10"/>
      <c r="Q693" s="11"/>
      <c r="S693" s="89"/>
      <c r="T693" s="88"/>
    </row>
    <row r="694" spans="16:20" ht="15.75">
      <c r="P694" s="10"/>
      <c r="Q694" s="11"/>
      <c r="S694" s="89"/>
      <c r="T694" s="88"/>
    </row>
    <row r="695" spans="16:20" ht="15.75">
      <c r="P695" s="10"/>
      <c r="Q695" s="11"/>
      <c r="S695" s="89"/>
      <c r="T695" s="80"/>
    </row>
    <row r="696" spans="16:20" ht="15.75">
      <c r="P696" s="10"/>
      <c r="Q696" s="11"/>
      <c r="S696" s="89"/>
      <c r="T696" s="88"/>
    </row>
    <row r="697" spans="16:20" ht="15.75">
      <c r="P697" s="10"/>
      <c r="Q697" s="11"/>
      <c r="S697" s="90"/>
      <c r="T697" s="91"/>
    </row>
    <row r="698" spans="16:20" ht="15.75">
      <c r="P698" s="10"/>
      <c r="Q698" s="11"/>
      <c r="S698" s="90"/>
      <c r="T698" s="91"/>
    </row>
    <row r="699" spans="16:20" ht="15.75">
      <c r="P699" s="10"/>
      <c r="Q699" s="11"/>
      <c r="S699" s="90"/>
      <c r="T699" s="91"/>
    </row>
    <row r="700" spans="16:20" ht="15.75">
      <c r="P700" s="10"/>
      <c r="Q700" s="11"/>
      <c r="S700" s="90"/>
      <c r="T700" s="91"/>
    </row>
    <row r="701" spans="16:20" ht="15.75">
      <c r="P701" s="10"/>
      <c r="Q701" s="11"/>
      <c r="S701" s="90"/>
      <c r="T701" s="92"/>
    </row>
    <row r="702" spans="16:20" ht="15.75">
      <c r="P702" s="10"/>
      <c r="Q702" s="11"/>
      <c r="S702" s="90"/>
      <c r="T702" s="92"/>
    </row>
    <row r="703" spans="16:20" ht="15.75">
      <c r="P703" s="10"/>
      <c r="Q703" s="11"/>
      <c r="S703" s="90"/>
      <c r="T703" s="92"/>
    </row>
    <row r="704" spans="16:20" ht="15.75">
      <c r="P704" s="10"/>
      <c r="Q704" s="11"/>
      <c r="S704" s="90"/>
      <c r="T704" s="92"/>
    </row>
    <row r="705" spans="16:20" ht="15.75">
      <c r="P705" s="10"/>
      <c r="Q705" s="11"/>
      <c r="S705" s="90"/>
      <c r="T705" s="92"/>
    </row>
    <row r="706" spans="16:20" ht="15.75">
      <c r="P706" s="10"/>
      <c r="Q706" s="11"/>
      <c r="S706" s="90"/>
      <c r="T706" s="92"/>
    </row>
    <row r="707" spans="16:20" ht="15.75">
      <c r="P707" s="10"/>
      <c r="Q707" s="11"/>
      <c r="S707" s="90"/>
      <c r="T707" s="92"/>
    </row>
    <row r="708" spans="16:20" ht="15.75">
      <c r="P708" s="10"/>
      <c r="Q708" s="11"/>
      <c r="S708" s="90"/>
      <c r="T708" s="92"/>
    </row>
    <row r="709" spans="16:20" ht="15.75">
      <c r="P709" s="10"/>
      <c r="Q709" s="11"/>
      <c r="S709" s="90"/>
      <c r="T709" s="92"/>
    </row>
    <row r="710" spans="16:20" ht="15.75">
      <c r="P710" s="10"/>
      <c r="Q710" s="11"/>
      <c r="S710" s="90"/>
      <c r="T710" s="92"/>
    </row>
    <row r="711" spans="16:20" ht="15.75">
      <c r="P711" s="10"/>
      <c r="Q711" s="11"/>
      <c r="S711" s="90"/>
      <c r="T711" s="92"/>
    </row>
    <row r="712" spans="16:20" ht="15.75">
      <c r="P712" s="10"/>
      <c r="Q712" s="11"/>
      <c r="S712" s="90"/>
      <c r="T712" s="92"/>
    </row>
    <row r="713" spans="16:20" ht="15.75">
      <c r="P713" s="10"/>
      <c r="Q713" s="11"/>
      <c r="S713" s="90"/>
      <c r="T713" s="92"/>
    </row>
    <row r="714" spans="16:20" ht="15.75">
      <c r="P714" s="10"/>
      <c r="Q714" s="11"/>
      <c r="S714" s="90"/>
      <c r="T714" s="92"/>
    </row>
    <row r="715" spans="16:20" ht="15.75">
      <c r="P715" s="10"/>
      <c r="Q715" s="11"/>
      <c r="S715" s="90"/>
      <c r="T715" s="92"/>
    </row>
    <row r="716" spans="16:20" ht="15.75">
      <c r="P716" s="10"/>
      <c r="Q716" s="11"/>
      <c r="S716" s="90"/>
      <c r="T716" s="92"/>
    </row>
    <row r="717" spans="16:20" ht="15.75">
      <c r="P717" s="10"/>
      <c r="Q717" s="11"/>
      <c r="S717" s="90"/>
      <c r="T717" s="92"/>
    </row>
    <row r="718" spans="16:20" ht="15.75">
      <c r="P718" s="10"/>
      <c r="Q718" s="11"/>
      <c r="S718" s="90"/>
      <c r="T718" s="92"/>
    </row>
    <row r="719" spans="16:20" ht="15.75">
      <c r="P719" s="10"/>
      <c r="Q719" s="11"/>
      <c r="S719" s="90"/>
      <c r="T719" s="92"/>
    </row>
    <row r="720" spans="16:20" ht="15.75">
      <c r="P720" s="10"/>
      <c r="Q720" s="11"/>
      <c r="S720" s="90"/>
      <c r="T720" s="92"/>
    </row>
    <row r="721" spans="16:20" ht="15.75">
      <c r="P721" s="10"/>
      <c r="Q721" s="11"/>
      <c r="S721" s="90"/>
      <c r="T721" s="92"/>
    </row>
    <row r="722" spans="16:20" ht="15.75">
      <c r="P722" s="10"/>
      <c r="Q722" s="11"/>
      <c r="S722" s="90"/>
      <c r="T722" s="92"/>
    </row>
    <row r="723" spans="16:20" ht="15.75">
      <c r="P723" s="10"/>
      <c r="Q723" s="11"/>
      <c r="S723" s="90"/>
      <c r="T723" s="93"/>
    </row>
    <row r="724" spans="16:20" ht="15.75">
      <c r="P724" s="10"/>
      <c r="Q724" s="11"/>
      <c r="S724" s="90"/>
      <c r="T724" s="92"/>
    </row>
    <row r="725" spans="16:20" ht="15.75">
      <c r="P725" s="10"/>
      <c r="Q725" s="11"/>
      <c r="S725" s="90"/>
      <c r="T725" s="92"/>
    </row>
    <row r="726" spans="16:20" ht="15.75">
      <c r="P726" s="10"/>
      <c r="Q726" s="11"/>
      <c r="S726" s="90"/>
      <c r="T726" s="92"/>
    </row>
    <row r="727" spans="16:20" ht="15.75">
      <c r="P727" s="10"/>
      <c r="Q727" s="11"/>
      <c r="S727" s="90"/>
      <c r="T727" s="92"/>
    </row>
    <row r="728" spans="16:20" ht="15.75">
      <c r="P728" s="10"/>
      <c r="Q728" s="11"/>
      <c r="S728" s="90"/>
      <c r="T728" s="92"/>
    </row>
    <row r="729" spans="16:20" ht="15.75">
      <c r="P729" s="10"/>
      <c r="Q729" s="11"/>
      <c r="S729" s="90"/>
      <c r="T729" s="92"/>
    </row>
    <row r="730" spans="16:20" ht="15.75">
      <c r="P730" s="10"/>
      <c r="Q730" s="11"/>
      <c r="S730" s="90"/>
      <c r="T730" s="92"/>
    </row>
    <row r="731" spans="16:17" ht="15.75">
      <c r="P731" s="10"/>
      <c r="Q731" s="11"/>
    </row>
    <row r="732" spans="16:17" ht="15.75">
      <c r="P732" s="10"/>
      <c r="Q732" s="11"/>
    </row>
    <row r="733" spans="16:17" ht="15.75">
      <c r="P733" s="10"/>
      <c r="Q733" s="11"/>
    </row>
  </sheetData>
  <sheetProtection password="CC6F" sheet="1" selectLockedCells="1"/>
  <mergeCells count="3">
    <mergeCell ref="A1:J1"/>
    <mergeCell ref="J9:K9"/>
    <mergeCell ref="J25:K25"/>
  </mergeCells>
  <dataValidations count="9">
    <dataValidation operator="lessThanOrEqual" allowBlank="1" showInputMessage="1" showErrorMessage="1" sqref="L23:L25"/>
    <dataValidation type="list" allowBlank="1" showInputMessage="1" showErrorMessage="1" sqref="E26:F39">
      <formula1>"02,03,04,05,06,07"</formula1>
    </dataValidation>
    <dataValidation type="list" allowBlank="1" showInputMessage="1" showErrorMessage="1" sqref="G26:G39 G11:G24">
      <formula1>"09"</formula1>
    </dataValidation>
    <dataValidation type="list" allowBlank="1" showInputMessage="1" showErrorMessage="1" sqref="D4">
      <formula1>"王源章,吳珮瑜,甘綉絹,胡翊吟,曾雅紋,黃薇如"</formula1>
    </dataValidation>
    <dataValidation operator="lessThanOrEqual" allowBlank="1" showInputMessage="1" showErrorMessage="1" errorTitle="錯了" sqref="L20:L21"/>
    <dataValidation type="list" allowBlank="1" showInputMessage="1" showErrorMessage="1" sqref="E11:F24">
      <formula1>"02,03,04,05,06,07,08"</formula1>
    </dataValidation>
    <dataValidation type="list" allowBlank="1" showInputMessage="1" showErrorMessage="1" sqref="B3">
      <formula1>$V$12:$V$36</formula1>
    </dataValidation>
    <dataValidation type="list" allowBlank="1" showInputMessage="1" showErrorMessage="1" sqref="A26:A39 A12:A24">
      <formula1>$S$2:$S$695</formula1>
    </dataValidation>
    <dataValidation type="list" allowBlank="1" showInputMessage="1" showErrorMessage="1" sqref="A11">
      <formula1>$S$2:$S$658</formula1>
    </dataValidation>
  </dataValidations>
  <printOptions/>
  <pageMargins left="0.75" right="0.75" top="1" bottom="1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.75">
      <c r="B1" s="37" t="s">
        <v>327</v>
      </c>
      <c r="C1" s="37"/>
      <c r="D1" s="41"/>
      <c r="E1" s="41"/>
      <c r="F1" s="41"/>
    </row>
    <row r="2" spans="2:6" ht="15.75">
      <c r="B2" s="37" t="s">
        <v>328</v>
      </c>
      <c r="C2" s="37"/>
      <c r="D2" s="41"/>
      <c r="E2" s="41"/>
      <c r="F2" s="41"/>
    </row>
    <row r="3" spans="2:6" ht="15.75">
      <c r="B3" s="38"/>
      <c r="C3" s="38"/>
      <c r="D3" s="42"/>
      <c r="E3" s="42"/>
      <c r="F3" s="42"/>
    </row>
    <row r="4" spans="2:6" ht="32.25">
      <c r="B4" s="38" t="s">
        <v>329</v>
      </c>
      <c r="C4" s="38"/>
      <c r="D4" s="42"/>
      <c r="E4" s="42"/>
      <c r="F4" s="42"/>
    </row>
    <row r="5" spans="2:6" ht="15.75">
      <c r="B5" s="38"/>
      <c r="C5" s="38"/>
      <c r="D5" s="42"/>
      <c r="E5" s="42"/>
      <c r="F5" s="42"/>
    </row>
    <row r="6" spans="2:6" ht="15.75">
      <c r="B6" s="37" t="s">
        <v>330</v>
      </c>
      <c r="C6" s="37"/>
      <c r="D6" s="41"/>
      <c r="E6" s="41" t="s">
        <v>331</v>
      </c>
      <c r="F6" s="41" t="s">
        <v>332</v>
      </c>
    </row>
    <row r="7" spans="2:6" ht="16.5" thickBot="1">
      <c r="B7" s="38"/>
      <c r="C7" s="38"/>
      <c r="D7" s="42"/>
      <c r="E7" s="42"/>
      <c r="F7" s="42"/>
    </row>
    <row r="8" spans="2:6" ht="33" thickBot="1">
      <c r="B8" s="39" t="s">
        <v>333</v>
      </c>
      <c r="C8" s="40"/>
      <c r="D8" s="43"/>
      <c r="E8" s="43">
        <v>15</v>
      </c>
      <c r="F8" s="44" t="s">
        <v>334</v>
      </c>
    </row>
    <row r="9" spans="2:6" ht="15.75">
      <c r="B9" s="38"/>
      <c r="C9" s="38"/>
      <c r="D9" s="42"/>
      <c r="E9" s="42"/>
      <c r="F9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32.25">
      <c r="B1" s="37" t="s">
        <v>586</v>
      </c>
      <c r="C1" s="37"/>
      <c r="D1" s="41"/>
      <c r="E1" s="41"/>
      <c r="F1" s="41"/>
    </row>
    <row r="2" spans="2:6" ht="15.75">
      <c r="B2" s="37" t="s">
        <v>587</v>
      </c>
      <c r="C2" s="37"/>
      <c r="D2" s="41"/>
      <c r="E2" s="41"/>
      <c r="F2" s="41"/>
    </row>
    <row r="3" spans="2:6" ht="15.75">
      <c r="B3" s="38"/>
      <c r="C3" s="38"/>
      <c r="D3" s="42"/>
      <c r="E3" s="42"/>
      <c r="F3" s="42"/>
    </row>
    <row r="4" spans="2:6" ht="48">
      <c r="B4" s="38" t="s">
        <v>329</v>
      </c>
      <c r="C4" s="38"/>
      <c r="D4" s="42"/>
      <c r="E4" s="42"/>
      <c r="F4" s="42"/>
    </row>
    <row r="5" spans="2:6" ht="15.75">
      <c r="B5" s="38"/>
      <c r="C5" s="38"/>
      <c r="D5" s="42"/>
      <c r="E5" s="42"/>
      <c r="F5" s="42"/>
    </row>
    <row r="6" spans="2:6" ht="32.25">
      <c r="B6" s="37" t="s">
        <v>330</v>
      </c>
      <c r="C6" s="37"/>
      <c r="D6" s="41"/>
      <c r="E6" s="41" t="s">
        <v>331</v>
      </c>
      <c r="F6" s="41" t="s">
        <v>332</v>
      </c>
    </row>
    <row r="7" spans="2:6" ht="16.5" thickBot="1">
      <c r="B7" s="38"/>
      <c r="C7" s="38"/>
      <c r="D7" s="42"/>
      <c r="E7" s="42"/>
      <c r="F7" s="42"/>
    </row>
    <row r="8" spans="2:6" ht="48.75" thickBot="1">
      <c r="B8" s="39" t="s">
        <v>333</v>
      </c>
      <c r="C8" s="40"/>
      <c r="D8" s="43"/>
      <c r="E8" s="43">
        <v>4</v>
      </c>
      <c r="F8" s="44" t="s">
        <v>334</v>
      </c>
    </row>
    <row r="9" spans="2:6" ht="15.75">
      <c r="B9" s="38"/>
      <c r="C9" s="38"/>
      <c r="D9" s="42"/>
      <c r="E9" s="42"/>
      <c r="F9" s="42"/>
    </row>
    <row r="10" spans="2:6" ht="15.75">
      <c r="B10" s="38"/>
      <c r="C10" s="38"/>
      <c r="D10" s="42"/>
      <c r="E10" s="42"/>
      <c r="F10" s="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28" sqref="K28"/>
    </sheetView>
  </sheetViews>
  <sheetFormatPr defaultColWidth="9.00390625" defaultRowHeight="15.75"/>
  <sheetData>
    <row r="1" spans="1:8" ht="15.75">
      <c r="A1" s="45" t="s">
        <v>335</v>
      </c>
      <c r="B1" s="45" t="s">
        <v>325</v>
      </c>
      <c r="C1" s="45"/>
      <c r="D1" s="45"/>
      <c r="E1" s="45"/>
      <c r="F1" s="45"/>
      <c r="G1" s="45"/>
      <c r="H1" s="45"/>
    </row>
    <row r="2" spans="1:8" ht="15.75">
      <c r="A2" s="45" t="s">
        <v>336</v>
      </c>
      <c r="B2" s="45" t="s">
        <v>337</v>
      </c>
      <c r="C2" s="45" t="s">
        <v>338</v>
      </c>
      <c r="D2" s="45" t="s">
        <v>326</v>
      </c>
      <c r="E2" s="97" t="s">
        <v>339</v>
      </c>
      <c r="F2" s="97"/>
      <c r="G2" s="45" t="s">
        <v>114</v>
      </c>
      <c r="H2" s="45"/>
    </row>
    <row r="3" spans="1:8" ht="15.75">
      <c r="A3" s="46" t="s">
        <v>340</v>
      </c>
      <c r="B3" s="46" t="s">
        <v>341</v>
      </c>
      <c r="C3" s="46" t="s">
        <v>342</v>
      </c>
      <c r="D3" s="46" t="s">
        <v>343</v>
      </c>
      <c r="E3" s="46" t="s">
        <v>340</v>
      </c>
      <c r="F3" s="46" t="s">
        <v>341</v>
      </c>
      <c r="G3" s="46" t="s">
        <v>342</v>
      </c>
      <c r="H3" s="46" t="s">
        <v>355</v>
      </c>
    </row>
    <row r="4" spans="1:8" ht="15.75">
      <c r="A4" s="45">
        <v>10107</v>
      </c>
      <c r="B4" s="45">
        <v>101</v>
      </c>
      <c r="C4" s="45">
        <v>10101</v>
      </c>
      <c r="D4" s="45" t="s">
        <v>120</v>
      </c>
      <c r="E4" s="45">
        <v>10101</v>
      </c>
      <c r="F4" s="45">
        <v>101</v>
      </c>
      <c r="G4" s="45">
        <v>10151</v>
      </c>
      <c r="H4" s="45" t="s">
        <v>114</v>
      </c>
    </row>
    <row r="5" spans="1:8" ht="15.75">
      <c r="A5" s="45">
        <v>10113</v>
      </c>
      <c r="B5" s="45" t="s">
        <v>344</v>
      </c>
      <c r="C5" s="45" t="s">
        <v>345</v>
      </c>
      <c r="D5" s="45" t="s">
        <v>126</v>
      </c>
      <c r="E5" s="45">
        <v>10119</v>
      </c>
      <c r="F5" s="45">
        <v>101</v>
      </c>
      <c r="G5" s="45" t="s">
        <v>356</v>
      </c>
      <c r="H5" s="45" t="s">
        <v>132</v>
      </c>
    </row>
    <row r="6" spans="1:8" ht="15.75">
      <c r="A6" s="45">
        <v>10121</v>
      </c>
      <c r="B6" s="45" t="s">
        <v>344</v>
      </c>
      <c r="C6" s="45" t="s">
        <v>346</v>
      </c>
      <c r="D6" s="45" t="s">
        <v>134</v>
      </c>
      <c r="E6" s="45">
        <v>10111</v>
      </c>
      <c r="F6" s="45">
        <v>101</v>
      </c>
      <c r="G6" s="45" t="s">
        <v>357</v>
      </c>
      <c r="H6" s="45" t="s">
        <v>124</v>
      </c>
    </row>
    <row r="7" spans="1:8" ht="15.75">
      <c r="A7" s="45">
        <v>10118</v>
      </c>
      <c r="B7" s="45" t="s">
        <v>344</v>
      </c>
      <c r="C7" s="45" t="s">
        <v>347</v>
      </c>
      <c r="D7" s="45" t="s">
        <v>131</v>
      </c>
      <c r="E7" s="45">
        <v>10115</v>
      </c>
      <c r="F7" s="45">
        <v>101</v>
      </c>
      <c r="G7" s="45" t="s">
        <v>358</v>
      </c>
      <c r="H7" s="45" t="s">
        <v>128</v>
      </c>
    </row>
    <row r="8" spans="1:8" ht="15.75">
      <c r="A8" s="45">
        <v>10120</v>
      </c>
      <c r="B8" s="45" t="s">
        <v>344</v>
      </c>
      <c r="C8" s="45" t="s">
        <v>348</v>
      </c>
      <c r="D8" s="45" t="s">
        <v>133</v>
      </c>
      <c r="E8" s="45">
        <v>10123</v>
      </c>
      <c r="F8" s="45">
        <v>101</v>
      </c>
      <c r="G8" s="45" t="s">
        <v>359</v>
      </c>
      <c r="H8" s="45" t="s">
        <v>135</v>
      </c>
    </row>
    <row r="9" spans="1:8" ht="15.75">
      <c r="A9" s="45">
        <v>10112</v>
      </c>
      <c r="B9" s="45" t="s">
        <v>344</v>
      </c>
      <c r="C9" s="45" t="s">
        <v>349</v>
      </c>
      <c r="D9" s="45" t="s">
        <v>125</v>
      </c>
      <c r="E9" s="45">
        <v>10125</v>
      </c>
      <c r="F9" s="45">
        <v>101</v>
      </c>
      <c r="G9" s="45" t="s">
        <v>360</v>
      </c>
      <c r="H9" s="45" t="s">
        <v>137</v>
      </c>
    </row>
    <row r="10" spans="1:8" ht="15.75">
      <c r="A10" s="45">
        <v>10102</v>
      </c>
      <c r="B10" s="45" t="s">
        <v>344</v>
      </c>
      <c r="C10" s="45" t="s">
        <v>350</v>
      </c>
      <c r="D10" s="45" t="s">
        <v>115</v>
      </c>
      <c r="E10" s="45">
        <v>10127</v>
      </c>
      <c r="F10" s="45">
        <v>101</v>
      </c>
      <c r="G10" s="45" t="s">
        <v>361</v>
      </c>
      <c r="H10" s="45" t="s">
        <v>139</v>
      </c>
    </row>
    <row r="11" spans="1:8" ht="15.75">
      <c r="A11" s="45">
        <v>10110</v>
      </c>
      <c r="B11" s="45" t="s">
        <v>344</v>
      </c>
      <c r="C11" s="45" t="s">
        <v>351</v>
      </c>
      <c r="D11" s="45" t="s">
        <v>123</v>
      </c>
      <c r="E11" s="45">
        <v>10104</v>
      </c>
      <c r="F11" s="45">
        <v>101</v>
      </c>
      <c r="G11" s="45" t="s">
        <v>362</v>
      </c>
      <c r="H11" s="45" t="s">
        <v>117</v>
      </c>
    </row>
    <row r="12" spans="1:8" ht="15.75">
      <c r="A12" s="45">
        <v>10129</v>
      </c>
      <c r="B12" s="45" t="s">
        <v>344</v>
      </c>
      <c r="C12" s="45" t="s">
        <v>352</v>
      </c>
      <c r="D12" s="45" t="s">
        <v>353</v>
      </c>
      <c r="E12" s="45">
        <v>10116</v>
      </c>
      <c r="F12" s="45">
        <v>101</v>
      </c>
      <c r="G12" s="45" t="s">
        <v>363</v>
      </c>
      <c r="H12" s="45" t="s">
        <v>129</v>
      </c>
    </row>
    <row r="13" spans="1:8" ht="15.75">
      <c r="A13" s="45">
        <v>10103</v>
      </c>
      <c r="B13" s="45" t="s">
        <v>344</v>
      </c>
      <c r="C13" s="45" t="s">
        <v>354</v>
      </c>
      <c r="D13" s="45" t="s">
        <v>116</v>
      </c>
      <c r="E13" s="45"/>
      <c r="F13" s="45"/>
      <c r="G13" s="45"/>
      <c r="H13" s="45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7" width="8.875" style="1" customWidth="1"/>
    <col min="8" max="16384" width="8.875" style="1" customWidth="1"/>
  </cols>
  <sheetData>
    <row r="1" ht="20.25">
      <c r="A1" s="13" t="str">
        <f>IF('報名表'!B3="",""," 單位:"&amp;'報名表'!B3)</f>
        <v> 單位:一年一班</v>
      </c>
    </row>
    <row r="2" spans="1:10" ht="17.25">
      <c r="A2" s="14" t="str">
        <f>IF('報名表'!B4="",""," 領隊:"&amp;'報名表'!B4)</f>
        <v> 領隊:郭芸綺</v>
      </c>
      <c r="B2" s="14"/>
      <c r="D2" s="14" t="str">
        <f>IF('報名表'!D4="",""," 教練:"&amp;'報名表'!D4)</f>
        <v> 教練:甘綉絹</v>
      </c>
      <c r="E2" s="14"/>
      <c r="F2" s="14"/>
      <c r="G2" s="14">
        <f>IF('報名表'!G4="",""," 隊長:"&amp;'報名表'!G4)</f>
      </c>
      <c r="H2" s="14"/>
      <c r="I2" s="14"/>
      <c r="J2" s="15"/>
    </row>
    <row r="3" spans="1:10" ht="19.5">
      <c r="A3" s="16" t="s">
        <v>100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7.25">
      <c r="A4" s="14" t="str">
        <f>IF('報名表'!C11="","",'報名表'!C11&amp;'報名表'!D11)</f>
        <v>10101陳宥鎧</v>
      </c>
      <c r="B4" s="14"/>
      <c r="C4" s="14" t="str">
        <f>IF('報名表'!C12="","",'報名表'!C12&amp;'報名表'!D12)</f>
        <v>10102王妏鈊</v>
      </c>
      <c r="D4" s="14"/>
      <c r="E4" s="14" t="str">
        <f>IF('報名表'!C13="","",'報名表'!C13&amp;'報名表'!D13)</f>
        <v>10103石浩群</v>
      </c>
      <c r="F4" s="14"/>
      <c r="G4" s="14">
        <f>IF('報名表'!C14="","",'報名表'!C14&amp;'報名表'!D14)</f>
      </c>
      <c r="H4" s="14"/>
      <c r="I4" s="14">
        <f>IF('報名表'!C15="","",'報名表'!C15&amp;'報名表'!D15)</f>
      </c>
      <c r="J4" s="14"/>
    </row>
    <row r="5" spans="1:10" ht="17.25">
      <c r="A5" s="14">
        <f>IF('報名表'!C18="","",'報名表'!C18&amp;'報名表'!D18)</f>
      </c>
      <c r="B5" s="14"/>
      <c r="C5" s="14">
        <f>IF('報名表'!C20="","",'報名表'!C20&amp;'報名表'!D20)</f>
      </c>
      <c r="D5" s="14"/>
      <c r="E5" s="14">
        <f>IF('報名表'!C22="","",'報名表'!C22&amp;'報名表'!D22)</f>
      </c>
      <c r="F5" s="14"/>
      <c r="G5" s="14" t="e">
        <f>IF(報名表!#REF!="","",報名表!#REF!&amp;報名表!#REF!)</f>
        <v>#REF!</v>
      </c>
      <c r="H5" s="14"/>
      <c r="I5" s="14" t="e">
        <f>IF(報名表!#REF!="","",報名表!#REF!&amp;報名表!#REF!)</f>
        <v>#REF!</v>
      </c>
      <c r="J5" s="17"/>
    </row>
    <row r="6" spans="1:10" ht="17.25">
      <c r="A6" s="14" t="e">
        <f>IF(報名表!#REF!="","",報名表!#REF!&amp;報名表!#REF!)</f>
        <v>#REF!</v>
      </c>
      <c r="B6" s="14"/>
      <c r="C6" s="14" t="e">
        <f>IF(報名表!#REF!="","",報名表!#REF!&amp;報名表!#REF!)</f>
        <v>#REF!</v>
      </c>
      <c r="D6" s="14"/>
      <c r="E6" s="14" t="e">
        <f>IF(報名表!#REF!="","",報名表!#REF!&amp;報名表!#REF!)</f>
        <v>#REF!</v>
      </c>
      <c r="F6" s="14"/>
      <c r="G6" s="14" t="e">
        <f>IF(報名表!#REF!="","",報名表!#REF!&amp;報名表!#REF!)</f>
        <v>#REF!</v>
      </c>
      <c r="H6" s="14"/>
      <c r="I6" s="14" t="e">
        <f>IF(報名表!#REF!="","",報名表!#REF!&amp;報名表!#REF!)</f>
        <v>#REF!</v>
      </c>
      <c r="J6" s="14"/>
    </row>
    <row r="7" spans="1:6" ht="17.25">
      <c r="A7" s="14" t="e">
        <f>IF(報名表!#REF!="","",報名表!#REF!&amp;報名表!#REF!)</f>
        <v>#REF!</v>
      </c>
      <c r="B7" s="14"/>
      <c r="C7" s="14">
        <f>IF('報名表'!C23="","",'報名表'!C23&amp;'報名表'!D23)</f>
      </c>
      <c r="D7" s="14"/>
      <c r="E7" s="14">
        <f>IF('報名表'!C24="","",'報名表'!C24&amp;'報名表'!D24)</f>
      </c>
      <c r="F7" s="14"/>
    </row>
    <row r="8" ht="19.5">
      <c r="A8" s="16" t="s">
        <v>101</v>
      </c>
    </row>
    <row r="9" spans="1:10" ht="17.25">
      <c r="A9" s="14" t="str">
        <f>IF('報名表'!C26="","",'報名表'!C26&amp;'報名表'!D26)</f>
        <v>10151王妏鈊</v>
      </c>
      <c r="B9" s="14"/>
      <c r="C9" s="14">
        <f>IF('報名表'!C27="","",'報名表'!C27&amp;'報名表'!D27)</f>
      </c>
      <c r="D9" s="14"/>
      <c r="E9" s="14">
        <f>IF('報名表'!C28="","",'報名表'!C28&amp;'報名表'!D28)</f>
      </c>
      <c r="F9" s="14"/>
      <c r="G9" s="14">
        <f>IF('報名表'!C29="","",'報名表'!C29&amp;'報名表'!D29)</f>
      </c>
      <c r="H9" s="14"/>
      <c r="I9" s="14">
        <f>IF('報名表'!C30="","",'報名表'!C30&amp;'報名表'!D30)</f>
      </c>
      <c r="J9" s="14"/>
    </row>
    <row r="10" spans="1:10" ht="17.25">
      <c r="A10" s="14">
        <f>IF('報名表'!C31="","",'報名表'!C31&amp;'報名表'!D31)</f>
      </c>
      <c r="B10" s="14"/>
      <c r="C10" s="14">
        <f>IF('報名表'!C32="","",'報名表'!C32&amp;'報名表'!D32)</f>
      </c>
      <c r="D10" s="14"/>
      <c r="E10" s="14">
        <f>IF('報名表'!C33="","",'報名表'!C33&amp;'報名表'!D33)</f>
      </c>
      <c r="F10" s="14"/>
      <c r="G10" s="14">
        <f>IF('報名表'!C34="","",'報名表'!C34&amp;'報名表'!D34)</f>
      </c>
      <c r="H10" s="14"/>
      <c r="I10" s="14">
        <f>IF('報名表'!C35="","",'報名表'!C35&amp;'報名表'!D35)</f>
      </c>
      <c r="J10" s="17"/>
    </row>
    <row r="11" spans="1:10" ht="17.25">
      <c r="A11" s="14">
        <f>IF('報名表'!C36="","",'報名表'!C36&amp;'報名表'!D36)</f>
      </c>
      <c r="B11" s="14"/>
      <c r="C11" s="14">
        <f>IF('報名表'!C37="","",'報名表'!C37&amp;'報名表'!D37)</f>
      </c>
      <c r="D11" s="14"/>
      <c r="E11" s="14">
        <f>IF('報名表'!C38="","",'報名表'!C38&amp;'報名表'!D38)</f>
      </c>
      <c r="F11" s="14"/>
      <c r="G11" s="14">
        <f>IF('報名表'!C39="","",'報名表'!C39&amp;'報名表'!D39)</f>
      </c>
      <c r="H11" s="14"/>
      <c r="I11" s="14" t="e">
        <f>IF(報名表!#REF!="","",報名表!#REF!&amp;報名表!#REF!)</f>
        <v>#REF!</v>
      </c>
      <c r="J11" s="14"/>
    </row>
    <row r="12" spans="1:10" ht="17.25">
      <c r="A12" s="14" t="e">
        <f>IF(報名表!#REF!="","",報名表!#REF!&amp;報名表!#REF!)</f>
        <v>#REF!</v>
      </c>
      <c r="B12" s="14"/>
      <c r="C12" s="14" t="e">
        <f>IF(報名表!#REF!="","",報名表!#REF!&amp;報名表!#REF!)</f>
        <v>#REF!</v>
      </c>
      <c r="D12" s="14"/>
      <c r="E12" s="14" t="e">
        <f>IF(報名表!#REF!="","",報名表!#REF!&amp;報名表!#REF!)</f>
        <v>#REF!</v>
      </c>
      <c r="F12" s="14"/>
      <c r="G12" s="14"/>
      <c r="H12" s="14"/>
      <c r="I12" s="14"/>
      <c r="J12" s="17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2021-10-18T05:12:09Z</dcterms:modified>
  <cp:category/>
  <cp:version/>
  <cp:contentType/>
  <cp:contentStatus/>
</cp:coreProperties>
</file>