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88" windowWidth="14700" windowHeight="7680"/>
  </bookViews>
  <sheets>
    <sheet name="105.4 (2)" sheetId="7" r:id="rId1"/>
  </sheets>
  <definedNames>
    <definedName name="_xlnm.Print_Titles" localSheetId="0">'105.4 (2)'!$1:$2</definedName>
  </definedNames>
  <calcPr calcId="125725"/>
</workbook>
</file>

<file path=xl/calcChain.xml><?xml version="1.0" encoding="utf-8"?>
<calcChain xmlns="http://schemas.openxmlformats.org/spreadsheetml/2006/main">
  <c r="L7" i="7"/>
  <c r="O19"/>
  <c r="N19"/>
  <c r="P18"/>
  <c r="O18"/>
  <c r="N18"/>
  <c r="M18"/>
  <c r="L18"/>
  <c r="K18"/>
  <c r="J18"/>
  <c r="I18"/>
  <c r="H18"/>
  <c r="P14"/>
  <c r="O14"/>
  <c r="N14"/>
  <c r="M14"/>
  <c r="L14"/>
  <c r="K14"/>
  <c r="J14"/>
  <c r="I14"/>
  <c r="H14"/>
  <c r="P12"/>
  <c r="O12"/>
  <c r="N12"/>
  <c r="M12"/>
  <c r="L12"/>
  <c r="K12"/>
  <c r="J12"/>
  <c r="I12"/>
  <c r="H12"/>
  <c r="O10"/>
  <c r="N10"/>
  <c r="M10"/>
  <c r="L10"/>
  <c r="K10"/>
  <c r="J10"/>
  <c r="I10"/>
  <c r="H10"/>
  <c r="O8"/>
  <c r="N8"/>
  <c r="M8"/>
  <c r="K8"/>
  <c r="K19" s="1"/>
  <c r="J8"/>
  <c r="J19" s="1"/>
  <c r="I8"/>
  <c r="I19" s="1"/>
  <c r="H8"/>
  <c r="H19" s="1"/>
  <c r="P6"/>
  <c r="O6"/>
  <c r="N6"/>
  <c r="M6"/>
  <c r="L6"/>
  <c r="K6"/>
  <c r="J6"/>
  <c r="I6"/>
  <c r="H6"/>
  <c r="O4"/>
  <c r="N4"/>
  <c r="M4"/>
  <c r="M19" s="1"/>
  <c r="L4"/>
  <c r="K4"/>
  <c r="J4"/>
  <c r="I4"/>
  <c r="H4"/>
  <c r="L11"/>
  <c r="P11" s="1"/>
  <c r="L5"/>
  <c r="P5" s="1"/>
  <c r="L17"/>
  <c r="P17" s="1"/>
  <c r="L16"/>
  <c r="P16" s="1"/>
  <c r="L9"/>
  <c r="P9" s="1"/>
  <c r="P10" s="1"/>
  <c r="L15"/>
  <c r="P15" s="1"/>
  <c r="L3"/>
  <c r="P3" s="1"/>
  <c r="P4" s="1"/>
  <c r="L13"/>
  <c r="P13" s="1"/>
  <c r="P7"/>
  <c r="P8" s="1"/>
  <c r="P19" l="1"/>
  <c r="L8"/>
  <c r="L19" s="1"/>
</calcChain>
</file>

<file path=xl/sharedStrings.xml><?xml version="1.0" encoding="utf-8"?>
<sst xmlns="http://schemas.openxmlformats.org/spreadsheetml/2006/main" count="91" uniqueCount="68">
  <si>
    <t>請假人</t>
  </si>
  <si>
    <t>假別</t>
  </si>
  <si>
    <t>大學畢</t>
  </si>
  <si>
    <t>有教師證</t>
  </si>
  <si>
    <t>吳憶婷</t>
    <phoneticPr fontId="18" type="noConversion"/>
  </si>
  <si>
    <t>代課人</t>
    <phoneticPr fontId="20" type="noConversion"/>
  </si>
  <si>
    <t>學歷</t>
    <phoneticPr fontId="20" type="noConversion"/>
  </si>
  <si>
    <t>教師資格</t>
    <phoneticPr fontId="20" type="noConversion"/>
  </si>
  <si>
    <t>薪額</t>
    <phoneticPr fontId="20" type="noConversion"/>
  </si>
  <si>
    <t>代課起迄</t>
    <phoneticPr fontId="20" type="noConversion"/>
  </si>
  <si>
    <t>合計天數</t>
    <phoneticPr fontId="20" type="noConversion"/>
  </si>
  <si>
    <t>總日額(元)</t>
    <phoneticPr fontId="20" type="noConversion"/>
  </si>
  <si>
    <t>學術研究費(元)</t>
    <phoneticPr fontId="20" type="noConversion"/>
  </si>
  <si>
    <t>實領金額</t>
    <phoneticPr fontId="20" type="noConversion"/>
  </si>
  <si>
    <t>備註</t>
    <phoneticPr fontId="20" type="noConversion"/>
  </si>
  <si>
    <t>資源班</t>
    <phoneticPr fontId="18" type="noConversion"/>
  </si>
  <si>
    <t>控管</t>
    <phoneticPr fontId="18" type="noConversion"/>
  </si>
  <si>
    <t>製表                                 教務處                                   出納組長                                人事室                                     會計室                               校長</t>
    <phoneticPr fontId="20" type="noConversion"/>
  </si>
  <si>
    <t>（列報所得）</t>
    <phoneticPr fontId="18" type="noConversion"/>
  </si>
  <si>
    <t>應領金額</t>
    <phoneticPr fontId="20" type="noConversion"/>
  </si>
  <si>
    <t>導師費/特教津貼(元)</t>
    <phoneticPr fontId="20" type="noConversion"/>
  </si>
  <si>
    <t>無教師證</t>
    <phoneticPr fontId="18" type="noConversion"/>
  </si>
  <si>
    <t>導師費及學術研究費8折各1日</t>
    <phoneticPr fontId="18" type="noConversion"/>
  </si>
  <si>
    <t>導師費及學術研究費8折各5日</t>
    <phoneticPr fontId="18" type="noConversion"/>
  </si>
  <si>
    <t>吳幸真</t>
    <phoneticPr fontId="18" type="noConversion"/>
  </si>
  <si>
    <t>郭怡廷</t>
    <phoneticPr fontId="18" type="noConversion"/>
  </si>
  <si>
    <t>安胎假</t>
    <phoneticPr fontId="18" type="noConversion"/>
  </si>
  <si>
    <t>無教師證</t>
    <phoneticPr fontId="18" type="noConversion"/>
  </si>
  <si>
    <t>3月勞保代扣</t>
    <phoneticPr fontId="18" type="noConversion"/>
  </si>
  <si>
    <t>台南市北區文元國小105年4月份日薪代課教師日數費用明細表</t>
    <phoneticPr fontId="20" type="noConversion"/>
  </si>
  <si>
    <t>4/1~4/30</t>
    <phoneticPr fontId="18" type="noConversion"/>
  </si>
  <si>
    <t>顏慧敏</t>
    <phoneticPr fontId="18" type="noConversion"/>
  </si>
  <si>
    <t>王玉貞</t>
    <phoneticPr fontId="18" type="noConversion"/>
  </si>
  <si>
    <t>公假</t>
    <phoneticPr fontId="18" type="noConversion"/>
  </si>
  <si>
    <t>有教師證</t>
    <phoneticPr fontId="18" type="noConversion"/>
  </si>
  <si>
    <t>吳麗玲</t>
    <phoneticPr fontId="18" type="noConversion"/>
  </si>
  <si>
    <t>蔡青穎</t>
    <phoneticPr fontId="18" type="noConversion"/>
  </si>
  <si>
    <t>病假</t>
    <phoneticPr fontId="18" type="noConversion"/>
  </si>
  <si>
    <t>4/7</t>
    <phoneticPr fontId="18" type="noConversion"/>
  </si>
  <si>
    <t>吳宜玲</t>
    <phoneticPr fontId="18" type="noConversion"/>
  </si>
  <si>
    <t>4/19、4/21</t>
    <phoneticPr fontId="18" type="noConversion"/>
  </si>
  <si>
    <t>4/6、4/7、4/21</t>
    <phoneticPr fontId="18" type="noConversion"/>
  </si>
  <si>
    <t>喪假</t>
    <phoneticPr fontId="18" type="noConversion"/>
  </si>
  <si>
    <t>郭杏緣</t>
    <phoneticPr fontId="18" type="noConversion"/>
  </si>
  <si>
    <t>4/25~4/29</t>
    <phoneticPr fontId="18" type="noConversion"/>
  </si>
  <si>
    <t>吳宜芬</t>
    <phoneticPr fontId="18" type="noConversion"/>
  </si>
  <si>
    <t>4/25、4/26、4/28</t>
    <phoneticPr fontId="18" type="noConversion"/>
  </si>
  <si>
    <t>高婉甯</t>
    <phoneticPr fontId="18" type="noConversion"/>
  </si>
  <si>
    <t>4/14</t>
    <phoneticPr fontId="18" type="noConversion"/>
  </si>
  <si>
    <t>導師費及學術研究費8折各19日</t>
    <phoneticPr fontId="18" type="noConversion"/>
  </si>
  <si>
    <t>導師費及學術研究費各3日</t>
    <phoneticPr fontId="18" type="noConversion"/>
  </si>
  <si>
    <t>導師費及學術研究費8折各3日</t>
    <phoneticPr fontId="18" type="noConversion"/>
  </si>
  <si>
    <t>導師費及學術研究費8折各2日</t>
  </si>
  <si>
    <t xml:space="preserve"> 林吟珀</t>
    <phoneticPr fontId="18" type="noConversion"/>
  </si>
  <si>
    <t>張麗絲</t>
    <phoneticPr fontId="18" type="noConversion"/>
  </si>
  <si>
    <t>4/26</t>
    <phoneticPr fontId="18" type="noConversion"/>
  </si>
  <si>
    <t>4月勞保代扣</t>
    <phoneticPr fontId="18" type="noConversion"/>
  </si>
  <si>
    <t>王玉貞 合計</t>
  </si>
  <si>
    <t>吳宜芬 合計</t>
  </si>
  <si>
    <t>吳憶婷 合計</t>
  </si>
  <si>
    <t>高婉甯 合計</t>
  </si>
  <si>
    <t>張麗絲 合計</t>
  </si>
  <si>
    <t>郭怡廷 合計</t>
  </si>
  <si>
    <t>蔡青穎 合計</t>
  </si>
  <si>
    <t>總計</t>
  </si>
  <si>
    <t>3月健保代扣</t>
    <phoneticPr fontId="18" type="noConversion"/>
  </si>
  <si>
    <t>4/1~4/21、4/25~4/29</t>
    <phoneticPr fontId="18" type="noConversion"/>
  </si>
  <si>
    <t>特教津貼及學術研究費各18日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</si>
</sst>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3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b/>
      <sz val="10"/>
      <name val="新細明體"/>
      <family val="1"/>
      <charset val="136"/>
    </font>
    <font>
      <b/>
      <sz val="12"/>
      <name val="新細明體"/>
      <family val="1"/>
      <charset val="136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176" fontId="21" fillId="0" borderId="11" xfId="0" applyNumberFormat="1" applyFont="1" applyFill="1" applyBorder="1">
      <alignment vertical="center"/>
    </xf>
    <xf numFmtId="176" fontId="21" fillId="0" borderId="11" xfId="0" applyNumberFormat="1" applyFont="1" applyFill="1" applyBorder="1" applyAlignment="1">
      <alignment horizontal="left" vertical="center"/>
    </xf>
    <xf numFmtId="176" fontId="21" fillId="0" borderId="11" xfId="0" applyNumberFormat="1" applyFont="1" applyFill="1" applyBorder="1" applyAlignment="1">
      <alignment vertical="center" wrapText="1"/>
    </xf>
    <xf numFmtId="176" fontId="21" fillId="0" borderId="11" xfId="0" applyNumberFormat="1" applyFont="1" applyBorder="1" applyAlignment="1">
      <alignment vertical="center" wrapText="1"/>
    </xf>
    <xf numFmtId="176" fontId="22" fillId="0" borderId="11" xfId="0" applyNumberFormat="1" applyFont="1" applyBorder="1" applyAlignment="1">
      <alignment horizontal="left" vertical="center" wrapText="1"/>
    </xf>
    <xf numFmtId="176" fontId="21" fillId="0" borderId="11" xfId="0" applyNumberFormat="1" applyFont="1" applyBorder="1" applyAlignment="1">
      <alignment horizontal="center" vertical="center"/>
    </xf>
    <xf numFmtId="176" fontId="21" fillId="0" borderId="0" xfId="0" applyNumberFormat="1" applyFont="1">
      <alignment vertical="center"/>
    </xf>
    <xf numFmtId="176" fontId="21" fillId="0" borderId="11" xfId="0" applyNumberFormat="1" applyFont="1" applyFill="1" applyBorder="1" applyAlignment="1">
      <alignment horizontal="left" vertical="center" wrapText="1"/>
    </xf>
    <xf numFmtId="176" fontId="21" fillId="0" borderId="11" xfId="0" applyNumberFormat="1" applyFont="1" applyFill="1" applyBorder="1" applyAlignment="1">
      <alignment horizontal="center" vertical="center"/>
    </xf>
    <xf numFmtId="176" fontId="24" fillId="33" borderId="0" xfId="0" applyNumberFormat="1" applyFont="1" applyFill="1">
      <alignment vertical="center"/>
    </xf>
    <xf numFmtId="176" fontId="21" fillId="0" borderId="11" xfId="0" applyNumberFormat="1" applyFont="1" applyBorder="1" applyAlignment="1">
      <alignment horizontal="left" vertical="center" wrapText="1"/>
    </xf>
    <xf numFmtId="176" fontId="21" fillId="0" borderId="0" xfId="0" applyNumberFormat="1" applyFont="1" applyBorder="1" applyAlignment="1">
      <alignment horizontal="center" vertical="center"/>
    </xf>
    <xf numFmtId="176" fontId="25" fillId="0" borderId="0" xfId="0" applyNumberFormat="1" applyFont="1" applyBorder="1" applyAlignment="1">
      <alignment vertical="center" wrapText="1"/>
    </xf>
    <xf numFmtId="176" fontId="24" fillId="0" borderId="0" xfId="0" applyNumberFormat="1" applyFont="1">
      <alignment vertical="center"/>
    </xf>
    <xf numFmtId="176" fontId="24" fillId="0" borderId="0" xfId="0" applyNumberFormat="1" applyFont="1" applyAlignment="1">
      <alignment horizontal="right" vertical="center"/>
    </xf>
    <xf numFmtId="176" fontId="24" fillId="0" borderId="0" xfId="0" applyNumberFormat="1" applyFont="1" applyAlignment="1">
      <alignment horizontal="center" vertical="center"/>
    </xf>
    <xf numFmtId="0" fontId="24" fillId="0" borderId="0" xfId="0" applyFont="1">
      <alignment vertical="center"/>
    </xf>
    <xf numFmtId="176" fontId="29" fillId="0" borderId="11" xfId="0" applyNumberFormat="1" applyFont="1" applyBorder="1" applyAlignment="1">
      <alignment horizontal="left" vertical="center" wrapText="1"/>
    </xf>
    <xf numFmtId="176" fontId="21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176" fontId="21" fillId="0" borderId="0" xfId="0" applyNumberFormat="1" applyFont="1" applyBorder="1">
      <alignment vertical="center"/>
    </xf>
    <xf numFmtId="176" fontId="22" fillId="0" borderId="11" xfId="0" applyNumberFormat="1" applyFont="1" applyBorder="1" applyAlignment="1">
      <alignment vertical="center" wrapText="1"/>
    </xf>
    <xf numFmtId="176" fontId="24" fillId="33" borderId="13" xfId="0" applyNumberFormat="1" applyFont="1" applyFill="1" applyBorder="1" applyAlignment="1">
      <alignment horizontal="right" vertical="center"/>
    </xf>
    <xf numFmtId="176" fontId="24" fillId="33" borderId="13" xfId="0" applyNumberFormat="1" applyFont="1" applyFill="1" applyBorder="1">
      <alignment vertical="center"/>
    </xf>
    <xf numFmtId="176" fontId="27" fillId="0" borderId="13" xfId="0" applyNumberFormat="1" applyFont="1" applyBorder="1" applyAlignment="1">
      <alignment horizontal="right" vertical="center" wrapText="1"/>
    </xf>
    <xf numFmtId="176" fontId="25" fillId="0" borderId="0" xfId="0" applyNumberFormat="1" applyFont="1" applyFill="1" applyBorder="1" applyAlignment="1">
      <alignment vertical="center" wrapText="1"/>
    </xf>
    <xf numFmtId="176" fontId="24" fillId="33" borderId="0" xfId="0" applyNumberFormat="1" applyFont="1" applyFill="1" applyBorder="1" applyAlignment="1">
      <alignment horizontal="center" vertical="center"/>
    </xf>
    <xf numFmtId="176" fontId="23" fillId="33" borderId="0" xfId="0" applyNumberFormat="1" applyFont="1" applyFill="1" applyBorder="1" applyAlignment="1">
      <alignment horizontal="center" vertical="center" wrapText="1"/>
    </xf>
    <xf numFmtId="49" fontId="24" fillId="34" borderId="0" xfId="0" applyNumberFormat="1" applyFont="1" applyFill="1" applyBorder="1" applyAlignment="1">
      <alignment horizontal="center" vertical="center" wrapText="1"/>
    </xf>
    <xf numFmtId="176" fontId="24" fillId="33" borderId="0" xfId="0" applyNumberFormat="1" applyFont="1" applyFill="1" applyBorder="1" applyAlignment="1">
      <alignment horizontal="right" vertical="center"/>
    </xf>
    <xf numFmtId="176" fontId="24" fillId="33" borderId="0" xfId="0" applyNumberFormat="1" applyFont="1" applyFill="1" applyBorder="1">
      <alignment vertical="center"/>
    </xf>
    <xf numFmtId="176" fontId="27" fillId="0" borderId="0" xfId="0" applyNumberFormat="1" applyFont="1" applyBorder="1" applyAlignment="1">
      <alignment horizontal="right" vertical="center" wrapText="1"/>
    </xf>
    <xf numFmtId="176" fontId="24" fillId="0" borderId="0" xfId="0" applyNumberFormat="1" applyFont="1" applyFill="1" applyBorder="1" applyAlignment="1">
      <alignment horizontal="center" vertical="center"/>
    </xf>
    <xf numFmtId="176" fontId="23" fillId="0" borderId="0" xfId="0" applyNumberFormat="1" applyFont="1" applyFill="1" applyBorder="1" applyAlignment="1">
      <alignment horizontal="center" vertical="center" wrapText="1"/>
    </xf>
    <xf numFmtId="176" fontId="26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49" fontId="24" fillId="34" borderId="0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Fill="1" applyBorder="1" applyAlignment="1">
      <alignment horizontal="left" vertical="center" wrapText="1"/>
    </xf>
    <xf numFmtId="176" fontId="24" fillId="0" borderId="0" xfId="0" applyNumberFormat="1" applyFont="1" applyFill="1" applyBorder="1" applyAlignment="1">
      <alignment horizontal="right" vertical="center"/>
    </xf>
    <xf numFmtId="176" fontId="25" fillId="35" borderId="0" xfId="0" applyNumberFormat="1" applyFont="1" applyFill="1" applyBorder="1" applyAlignment="1">
      <alignment horizontal="center" vertical="center"/>
    </xf>
    <xf numFmtId="176" fontId="19" fillId="0" borderId="0" xfId="0" applyNumberFormat="1" applyFont="1" applyBorder="1" applyAlignment="1">
      <alignment vertical="center"/>
    </xf>
    <xf numFmtId="176" fontId="24" fillId="0" borderId="0" xfId="0" applyNumberFormat="1" applyFont="1" applyFill="1" applyBorder="1" applyAlignment="1">
      <alignment vertical="center"/>
    </xf>
    <xf numFmtId="176" fontId="24" fillId="33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176" fontId="24" fillId="33" borderId="10" xfId="0" applyNumberFormat="1" applyFont="1" applyFill="1" applyBorder="1" applyAlignment="1">
      <alignment vertical="center"/>
    </xf>
    <xf numFmtId="176" fontId="24" fillId="33" borderId="10" xfId="0" applyNumberFormat="1" applyFont="1" applyFill="1" applyBorder="1" applyAlignment="1">
      <alignment horizontal="center" vertical="center"/>
    </xf>
    <xf numFmtId="176" fontId="23" fillId="33" borderId="10" xfId="0" applyNumberFormat="1" applyFont="1" applyFill="1" applyBorder="1" applyAlignment="1">
      <alignment horizontal="center" vertical="center" wrapText="1"/>
    </xf>
    <xf numFmtId="176" fontId="26" fillId="0" borderId="10" xfId="0" applyNumberFormat="1" applyFont="1" applyFill="1" applyBorder="1" applyAlignment="1">
      <alignment horizontal="center" vertical="center"/>
    </xf>
    <xf numFmtId="176" fontId="25" fillId="0" borderId="10" xfId="0" applyNumberFormat="1" applyFont="1" applyFill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left" vertical="center" wrapText="1"/>
    </xf>
    <xf numFmtId="176" fontId="24" fillId="0" borderId="10" xfId="0" applyNumberFormat="1" applyFont="1" applyFill="1" applyBorder="1" applyAlignment="1">
      <alignment horizontal="right" vertical="center"/>
    </xf>
    <xf numFmtId="176" fontId="24" fillId="0" borderId="12" xfId="0" applyNumberFormat="1" applyFont="1" applyFill="1" applyBorder="1" applyAlignment="1">
      <alignment vertical="center"/>
    </xf>
    <xf numFmtId="176" fontId="24" fillId="0" borderId="13" xfId="0" applyNumberFormat="1" applyFont="1" applyFill="1" applyBorder="1" applyAlignment="1">
      <alignment horizontal="center" vertical="center"/>
    </xf>
    <xf numFmtId="176" fontId="26" fillId="34" borderId="0" xfId="0" applyNumberFormat="1" applyFont="1" applyFill="1" applyBorder="1" applyAlignment="1">
      <alignment horizontal="center" vertical="center"/>
    </xf>
    <xf numFmtId="176" fontId="26" fillId="0" borderId="13" xfId="0" applyNumberFormat="1" applyFont="1" applyFill="1" applyBorder="1">
      <alignment vertical="center"/>
    </xf>
    <xf numFmtId="176" fontId="25" fillId="0" borderId="13" xfId="0" applyNumberFormat="1" applyFont="1" applyFill="1" applyBorder="1">
      <alignment vertical="center"/>
    </xf>
    <xf numFmtId="49" fontId="24" fillId="34" borderId="12" xfId="0" applyNumberFormat="1" applyFont="1" applyFill="1" applyBorder="1" applyAlignment="1">
      <alignment horizontal="left" vertical="center" wrapText="1"/>
    </xf>
    <xf numFmtId="176" fontId="28" fillId="33" borderId="0" xfId="0" applyNumberFormat="1" applyFont="1" applyFill="1" applyBorder="1" applyAlignment="1">
      <alignment vertical="center" wrapText="1"/>
    </xf>
    <xf numFmtId="176" fontId="25" fillId="0" borderId="13" xfId="0" applyNumberFormat="1" applyFont="1" applyFill="1" applyBorder="1" applyAlignment="1">
      <alignment vertical="center" wrapText="1"/>
    </xf>
    <xf numFmtId="176" fontId="30" fillId="0" borderId="0" xfId="0" applyNumberFormat="1" applyFont="1" applyFill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vertical="center"/>
    </xf>
    <xf numFmtId="176" fontId="30" fillId="0" borderId="10" xfId="0" applyNumberFormat="1" applyFont="1" applyFill="1" applyBorder="1" applyAlignment="1">
      <alignment horizontal="center" vertical="center"/>
    </xf>
    <xf numFmtId="176" fontId="26" fillId="0" borderId="10" xfId="0" applyNumberFormat="1" applyFont="1" applyFill="1" applyBorder="1">
      <alignment vertical="center"/>
    </xf>
    <xf numFmtId="176" fontId="25" fillId="0" borderId="10" xfId="0" applyNumberFormat="1" applyFont="1" applyFill="1" applyBorder="1">
      <alignment vertical="center"/>
    </xf>
    <xf numFmtId="49" fontId="24" fillId="34" borderId="10" xfId="0" applyNumberFormat="1" applyFont="1" applyFill="1" applyBorder="1" applyAlignment="1">
      <alignment horizontal="left" vertical="center" wrapText="1"/>
    </xf>
    <xf numFmtId="176" fontId="24" fillId="33" borderId="10" xfId="0" applyNumberFormat="1" applyFont="1" applyFill="1" applyBorder="1" applyAlignment="1">
      <alignment horizontal="right" vertical="center"/>
    </xf>
    <xf numFmtId="176" fontId="24" fillId="33" borderId="10" xfId="0" applyNumberFormat="1" applyFont="1" applyFill="1" applyBorder="1">
      <alignment vertical="center"/>
    </xf>
    <xf numFmtId="176" fontId="27" fillId="0" borderId="10" xfId="0" applyNumberFormat="1" applyFont="1" applyBorder="1" applyAlignment="1">
      <alignment horizontal="right" vertical="center" wrapText="1"/>
    </xf>
    <xf numFmtId="176" fontId="30" fillId="33" borderId="10" xfId="0" applyNumberFormat="1" applyFont="1" applyFill="1" applyBorder="1" applyAlignment="1">
      <alignment horizontal="center" vertical="center"/>
    </xf>
    <xf numFmtId="176" fontId="26" fillId="34" borderId="10" xfId="0" applyNumberFormat="1" applyFont="1" applyFill="1" applyBorder="1" applyAlignment="1">
      <alignment horizontal="center" vertical="center"/>
    </xf>
    <xf numFmtId="176" fontId="25" fillId="35" borderId="10" xfId="0" applyNumberFormat="1" applyFont="1" applyFill="1" applyBorder="1" applyAlignment="1">
      <alignment horizontal="center" vertical="center"/>
    </xf>
    <xf numFmtId="49" fontId="24" fillId="34" borderId="10" xfId="0" applyNumberFormat="1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left" vertical="center"/>
    </xf>
    <xf numFmtId="176" fontId="23" fillId="0" borderId="13" xfId="0" applyNumberFormat="1" applyFont="1" applyFill="1" applyBorder="1" applyAlignment="1">
      <alignment horizontal="center" vertical="center" wrapText="1"/>
    </xf>
    <xf numFmtId="176" fontId="23" fillId="0" borderId="10" xfId="0" applyNumberFormat="1" applyFont="1" applyFill="1" applyBorder="1" applyAlignment="1">
      <alignment horizontal="center" vertical="center" wrapText="1"/>
    </xf>
    <xf numFmtId="176" fontId="24" fillId="37" borderId="13" xfId="0" applyNumberFormat="1" applyFont="1" applyFill="1" applyBorder="1" applyAlignment="1">
      <alignment horizontal="right" vertical="center"/>
    </xf>
    <xf numFmtId="49" fontId="24" fillId="36" borderId="12" xfId="0" applyNumberFormat="1" applyFont="1" applyFill="1" applyBorder="1" applyAlignment="1">
      <alignment horizontal="left" vertical="center" wrapText="1"/>
    </xf>
    <xf numFmtId="176" fontId="24" fillId="37" borderId="0" xfId="0" applyNumberFormat="1" applyFont="1" applyFill="1">
      <alignment vertical="center"/>
    </xf>
    <xf numFmtId="176" fontId="24" fillId="37" borderId="0" xfId="0" applyNumberFormat="1" applyFont="1" applyFill="1" applyBorder="1" applyAlignment="1">
      <alignment horizontal="right" vertical="center"/>
    </xf>
    <xf numFmtId="176" fontId="24" fillId="37" borderId="0" xfId="0" applyNumberFormat="1" applyFont="1" applyFill="1" applyBorder="1">
      <alignment vertical="center"/>
    </xf>
    <xf numFmtId="176" fontId="27" fillId="37" borderId="0" xfId="0" applyNumberFormat="1" applyFont="1" applyFill="1" applyBorder="1" applyAlignment="1">
      <alignment horizontal="right" vertical="center" wrapText="1"/>
    </xf>
    <xf numFmtId="176" fontId="19" fillId="0" borderId="1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tabSelected="1" zoomScale="80" zoomScaleNormal="80" workbookViewId="0">
      <selection activeCell="M9" sqref="M9"/>
    </sheetView>
  </sheetViews>
  <sheetFormatPr defaultColWidth="8.88671875" defaultRowHeight="16.2" outlineLevelRow="2"/>
  <cols>
    <col min="1" max="1" width="9.33203125" style="14" customWidth="1"/>
    <col min="2" max="2" width="8.21875" style="14" customWidth="1"/>
    <col min="3" max="3" width="7.21875" style="14" customWidth="1"/>
    <col min="4" max="4" width="6.77734375" style="14" customWidth="1"/>
    <col min="5" max="5" width="7.6640625" style="14" customWidth="1"/>
    <col min="6" max="6" width="6.44140625" style="16" customWidth="1"/>
    <col min="7" max="7" width="11.109375" style="14" customWidth="1"/>
    <col min="8" max="8" width="5.109375" style="15" customWidth="1"/>
    <col min="9" max="10" width="9.44140625" style="14" customWidth="1"/>
    <col min="11" max="11" width="8.21875" style="15" customWidth="1"/>
    <col min="12" max="12" width="9.77734375" style="15" customWidth="1"/>
    <col min="13" max="15" width="8.5546875" style="15" customWidth="1"/>
    <col min="16" max="16" width="10.5546875" style="15" customWidth="1"/>
    <col min="17" max="17" width="10.77734375" style="15" customWidth="1"/>
    <col min="18" max="18" width="12.77734375" style="14" customWidth="1"/>
    <col min="19" max="19" width="9.33203125" style="14" customWidth="1"/>
    <col min="20" max="16384" width="8.88671875" style="14"/>
  </cols>
  <sheetData>
    <row r="1" spans="1:19" ht="28.5" customHeight="1">
      <c r="A1" s="83" t="s">
        <v>29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41"/>
      <c r="S1" s="41"/>
    </row>
    <row r="2" spans="1:19" s="7" customFormat="1" ht="74.400000000000006" customHeight="1">
      <c r="A2" s="1" t="s">
        <v>0</v>
      </c>
      <c r="B2" s="2" t="s">
        <v>5</v>
      </c>
      <c r="C2" s="3" t="s">
        <v>1</v>
      </c>
      <c r="D2" s="1" t="s">
        <v>6</v>
      </c>
      <c r="E2" s="8" t="s">
        <v>7</v>
      </c>
      <c r="F2" s="9" t="s">
        <v>8</v>
      </c>
      <c r="G2" s="3" t="s">
        <v>9</v>
      </c>
      <c r="H2" s="19" t="s">
        <v>10</v>
      </c>
      <c r="I2" s="4" t="s">
        <v>11</v>
      </c>
      <c r="J2" s="5" t="s">
        <v>12</v>
      </c>
      <c r="K2" s="22" t="s">
        <v>20</v>
      </c>
      <c r="L2" s="18" t="s">
        <v>19</v>
      </c>
      <c r="M2" s="4" t="s">
        <v>28</v>
      </c>
      <c r="N2" s="4" t="s">
        <v>65</v>
      </c>
      <c r="O2" s="4" t="s">
        <v>56</v>
      </c>
      <c r="P2" s="11" t="s">
        <v>13</v>
      </c>
      <c r="Q2" s="6" t="s">
        <v>14</v>
      </c>
      <c r="R2" s="12"/>
      <c r="S2" s="21"/>
    </row>
    <row r="3" spans="1:19" s="10" customFormat="1" ht="34.799999999999997" customHeight="1" outlineLevel="2">
      <c r="A3" s="53" t="s">
        <v>31</v>
      </c>
      <c r="B3" s="54" t="s">
        <v>32</v>
      </c>
      <c r="C3" s="75" t="s">
        <v>33</v>
      </c>
      <c r="D3" s="56" t="s">
        <v>2</v>
      </c>
      <c r="E3" s="57" t="s">
        <v>34</v>
      </c>
      <c r="F3" s="54">
        <v>190</v>
      </c>
      <c r="G3" s="58" t="s">
        <v>41</v>
      </c>
      <c r="H3" s="23">
        <v>3</v>
      </c>
      <c r="I3" s="10">
        <v>2177</v>
      </c>
      <c r="J3" s="10">
        <v>2013</v>
      </c>
      <c r="K3" s="23">
        <v>200</v>
      </c>
      <c r="L3" s="23">
        <f>SUM(I3:K3)</f>
        <v>4390</v>
      </c>
      <c r="M3" s="10">
        <v>1</v>
      </c>
      <c r="N3" s="23"/>
      <c r="O3" s="24">
        <v>134</v>
      </c>
      <c r="P3" s="25">
        <f>L3-SUM(M3:O3)</f>
        <v>4255</v>
      </c>
      <c r="Q3" s="60" t="s">
        <v>50</v>
      </c>
      <c r="R3" s="13"/>
    </row>
    <row r="4" spans="1:19" s="10" customFormat="1" ht="34.799999999999997" customHeight="1" outlineLevel="1">
      <c r="A4" s="62"/>
      <c r="B4" s="63" t="s">
        <v>57</v>
      </c>
      <c r="C4" s="76"/>
      <c r="D4" s="64"/>
      <c r="E4" s="65"/>
      <c r="F4" s="50"/>
      <c r="G4" s="66"/>
      <c r="H4" s="67">
        <f t="shared" ref="H4:P4" si="0">SUBTOTAL(9,H3:H3)</f>
        <v>3</v>
      </c>
      <c r="I4" s="68">
        <f t="shared" si="0"/>
        <v>2177</v>
      </c>
      <c r="J4" s="68">
        <f t="shared" si="0"/>
        <v>2013</v>
      </c>
      <c r="K4" s="67">
        <f t="shared" si="0"/>
        <v>200</v>
      </c>
      <c r="L4" s="67">
        <f t="shared" si="0"/>
        <v>4390</v>
      </c>
      <c r="M4" s="68">
        <f t="shared" si="0"/>
        <v>1</v>
      </c>
      <c r="N4" s="67">
        <f t="shared" si="0"/>
        <v>0</v>
      </c>
      <c r="O4" s="68">
        <f t="shared" si="0"/>
        <v>134</v>
      </c>
      <c r="P4" s="69">
        <f t="shared" si="0"/>
        <v>4255</v>
      </c>
      <c r="Q4" s="26"/>
      <c r="R4" s="13"/>
    </row>
    <row r="5" spans="1:19" s="10" customFormat="1" ht="34.799999999999997" customHeight="1" outlineLevel="2">
      <c r="A5" s="43" t="s">
        <v>39</v>
      </c>
      <c r="B5" s="27" t="s">
        <v>45</v>
      </c>
      <c r="C5" s="28" t="s">
        <v>42</v>
      </c>
      <c r="D5" s="35" t="s">
        <v>2</v>
      </c>
      <c r="E5" s="36" t="s">
        <v>21</v>
      </c>
      <c r="F5" s="33">
        <v>170</v>
      </c>
      <c r="G5" s="38" t="s">
        <v>46</v>
      </c>
      <c r="H5" s="39">
        <v>3</v>
      </c>
      <c r="I5" s="31">
        <v>2044</v>
      </c>
      <c r="J5" s="31">
        <v>1610</v>
      </c>
      <c r="K5" s="30">
        <v>200</v>
      </c>
      <c r="L5" s="30">
        <f>SUM(I5:K5)</f>
        <v>3854</v>
      </c>
      <c r="M5" s="30">
        <v>400</v>
      </c>
      <c r="N5" s="31">
        <v>282</v>
      </c>
      <c r="O5" s="31"/>
      <c r="P5" s="32">
        <f>L5-SUM(M5:O5)</f>
        <v>3172</v>
      </c>
      <c r="Q5" s="26" t="s">
        <v>51</v>
      </c>
      <c r="R5" s="13"/>
    </row>
    <row r="6" spans="1:19" s="10" customFormat="1" ht="34.799999999999997" customHeight="1" outlineLevel="1">
      <c r="A6" s="45"/>
      <c r="B6" s="70" t="s">
        <v>58</v>
      </c>
      <c r="C6" s="47"/>
      <c r="D6" s="48"/>
      <c r="E6" s="49"/>
      <c r="F6" s="50"/>
      <c r="G6" s="51"/>
      <c r="H6" s="52">
        <f t="shared" ref="H6:P6" si="1">SUBTOTAL(9,H5:H5)</f>
        <v>3</v>
      </c>
      <c r="I6" s="68">
        <f t="shared" si="1"/>
        <v>2044</v>
      </c>
      <c r="J6" s="68">
        <f t="shared" si="1"/>
        <v>1610</v>
      </c>
      <c r="K6" s="67">
        <f t="shared" si="1"/>
        <v>200</v>
      </c>
      <c r="L6" s="67">
        <f t="shared" si="1"/>
        <v>3854</v>
      </c>
      <c r="M6" s="67">
        <f t="shared" si="1"/>
        <v>400</v>
      </c>
      <c r="N6" s="68">
        <f t="shared" si="1"/>
        <v>282</v>
      </c>
      <c r="O6" s="68">
        <f t="shared" si="1"/>
        <v>0</v>
      </c>
      <c r="P6" s="69">
        <f t="shared" si="1"/>
        <v>3172</v>
      </c>
      <c r="Q6" s="26"/>
      <c r="R6" s="13"/>
    </row>
    <row r="7" spans="1:19" s="10" customFormat="1" ht="34.799999999999997" customHeight="1" outlineLevel="2">
      <c r="A7" s="43" t="s">
        <v>15</v>
      </c>
      <c r="B7" s="27" t="s">
        <v>4</v>
      </c>
      <c r="C7" s="28" t="s">
        <v>16</v>
      </c>
      <c r="D7" s="55" t="s">
        <v>2</v>
      </c>
      <c r="E7" s="40" t="s">
        <v>3</v>
      </c>
      <c r="F7" s="27">
        <v>190</v>
      </c>
      <c r="G7" s="78" t="s">
        <v>66</v>
      </c>
      <c r="H7" s="77">
        <v>18</v>
      </c>
      <c r="I7" s="79">
        <v>13065</v>
      </c>
      <c r="J7" s="79">
        <v>12078</v>
      </c>
      <c r="K7" s="77">
        <v>360</v>
      </c>
      <c r="L7" s="77">
        <f>SUM(I7:K7)</f>
        <v>25503</v>
      </c>
      <c r="M7" s="79">
        <v>318</v>
      </c>
      <c r="N7" s="80">
        <v>223</v>
      </c>
      <c r="O7" s="81"/>
      <c r="P7" s="82">
        <f>L7-SUM(M7:O7)</f>
        <v>24962</v>
      </c>
      <c r="Q7" s="59" t="s">
        <v>67</v>
      </c>
      <c r="R7" s="13"/>
    </row>
    <row r="8" spans="1:19" s="10" customFormat="1" ht="34.799999999999997" customHeight="1" outlineLevel="1">
      <c r="A8" s="45"/>
      <c r="B8" s="70" t="s">
        <v>59</v>
      </c>
      <c r="C8" s="47"/>
      <c r="D8" s="71"/>
      <c r="E8" s="72"/>
      <c r="F8" s="46"/>
      <c r="G8" s="73"/>
      <c r="H8" s="67">
        <f t="shared" ref="H8:P8" si="2">SUBTOTAL(9,H7:H7)</f>
        <v>18</v>
      </c>
      <c r="I8" s="68">
        <f t="shared" si="2"/>
        <v>13065</v>
      </c>
      <c r="J8" s="68">
        <f t="shared" si="2"/>
        <v>12078</v>
      </c>
      <c r="K8" s="67">
        <f t="shared" si="2"/>
        <v>360</v>
      </c>
      <c r="L8" s="67">
        <f t="shared" si="2"/>
        <v>25503</v>
      </c>
      <c r="M8" s="68">
        <f t="shared" si="2"/>
        <v>318</v>
      </c>
      <c r="N8" s="67">
        <f t="shared" si="2"/>
        <v>223</v>
      </c>
      <c r="O8" s="68">
        <f t="shared" si="2"/>
        <v>0</v>
      </c>
      <c r="P8" s="69">
        <f t="shared" si="2"/>
        <v>24962</v>
      </c>
      <c r="Q8" s="59"/>
      <c r="R8" s="13"/>
    </row>
    <row r="9" spans="1:19" s="10" customFormat="1" ht="34.799999999999997" customHeight="1" outlineLevel="2">
      <c r="A9" s="43" t="s">
        <v>35</v>
      </c>
      <c r="B9" s="44" t="s">
        <v>47</v>
      </c>
      <c r="C9" s="34" t="s">
        <v>37</v>
      </c>
      <c r="D9" s="35" t="s">
        <v>2</v>
      </c>
      <c r="E9" s="36" t="s">
        <v>21</v>
      </c>
      <c r="F9" s="33">
        <v>170</v>
      </c>
      <c r="G9" s="29" t="s">
        <v>48</v>
      </c>
      <c r="H9" s="30">
        <v>1</v>
      </c>
      <c r="I9" s="10">
        <v>681</v>
      </c>
      <c r="J9" s="10">
        <v>537</v>
      </c>
      <c r="K9" s="30">
        <v>67</v>
      </c>
      <c r="L9" s="30">
        <f>SUM(I9:K9)</f>
        <v>1285</v>
      </c>
      <c r="M9" s="30"/>
      <c r="N9" s="31"/>
      <c r="O9" s="31">
        <v>80</v>
      </c>
      <c r="P9" s="32">
        <f>L9-SUM(M9:O9)</f>
        <v>1205</v>
      </c>
      <c r="Q9" s="26" t="s">
        <v>22</v>
      </c>
      <c r="R9" s="13"/>
    </row>
    <row r="10" spans="1:19" s="10" customFormat="1" ht="34.799999999999997" customHeight="1" outlineLevel="1">
      <c r="A10" s="45"/>
      <c r="B10" s="74" t="s">
        <v>60</v>
      </c>
      <c r="C10" s="76"/>
      <c r="D10" s="48"/>
      <c r="E10" s="49"/>
      <c r="F10" s="50"/>
      <c r="G10" s="73"/>
      <c r="H10" s="67">
        <f t="shared" ref="H10:P10" si="3">SUBTOTAL(9,H9:H9)</f>
        <v>1</v>
      </c>
      <c r="I10" s="68">
        <f t="shared" si="3"/>
        <v>681</v>
      </c>
      <c r="J10" s="68">
        <f t="shared" si="3"/>
        <v>537</v>
      </c>
      <c r="K10" s="67">
        <f t="shared" si="3"/>
        <v>67</v>
      </c>
      <c r="L10" s="67">
        <f t="shared" si="3"/>
        <v>1285</v>
      </c>
      <c r="M10" s="67">
        <f t="shared" si="3"/>
        <v>0</v>
      </c>
      <c r="N10" s="68">
        <f t="shared" si="3"/>
        <v>0</v>
      </c>
      <c r="O10" s="68">
        <f t="shared" si="3"/>
        <v>80</v>
      </c>
      <c r="P10" s="69">
        <f t="shared" si="3"/>
        <v>1205</v>
      </c>
      <c r="Q10" s="26"/>
      <c r="R10" s="13"/>
    </row>
    <row r="11" spans="1:19" s="10" customFormat="1" ht="34.799999999999997" customHeight="1" outlineLevel="2">
      <c r="A11" s="43" t="s">
        <v>53</v>
      </c>
      <c r="B11" s="27" t="s">
        <v>54</v>
      </c>
      <c r="C11" s="34" t="s">
        <v>37</v>
      </c>
      <c r="D11" s="35" t="s">
        <v>2</v>
      </c>
      <c r="E11" s="36" t="s">
        <v>21</v>
      </c>
      <c r="F11" s="33">
        <v>170</v>
      </c>
      <c r="G11" s="38" t="s">
        <v>55</v>
      </c>
      <c r="H11" s="39">
        <v>1</v>
      </c>
      <c r="I11" s="31">
        <v>681</v>
      </c>
      <c r="J11" s="31">
        <v>537</v>
      </c>
      <c r="K11" s="30">
        <v>67</v>
      </c>
      <c r="L11" s="30">
        <f>SUM(I11:K11)</f>
        <v>1285</v>
      </c>
      <c r="M11" s="30"/>
      <c r="N11" s="31"/>
      <c r="O11" s="31"/>
      <c r="P11" s="32">
        <f>L11-SUM(M11:O11)</f>
        <v>1285</v>
      </c>
      <c r="Q11" s="26" t="s">
        <v>22</v>
      </c>
      <c r="R11" s="13"/>
    </row>
    <row r="12" spans="1:19" s="10" customFormat="1" ht="34.799999999999997" customHeight="1" outlineLevel="1">
      <c r="A12" s="45"/>
      <c r="B12" s="70" t="s">
        <v>61</v>
      </c>
      <c r="C12" s="76"/>
      <c r="D12" s="48"/>
      <c r="E12" s="49"/>
      <c r="F12" s="50"/>
      <c r="G12" s="51"/>
      <c r="H12" s="52">
        <f t="shared" ref="H12:P12" si="4">SUBTOTAL(9,H11:H11)</f>
        <v>1</v>
      </c>
      <c r="I12" s="68">
        <f t="shared" si="4"/>
        <v>681</v>
      </c>
      <c r="J12" s="68">
        <f t="shared" si="4"/>
        <v>537</v>
      </c>
      <c r="K12" s="67">
        <f t="shared" si="4"/>
        <v>67</v>
      </c>
      <c r="L12" s="67">
        <f t="shared" si="4"/>
        <v>1285</v>
      </c>
      <c r="M12" s="67">
        <f t="shared" si="4"/>
        <v>0</v>
      </c>
      <c r="N12" s="68">
        <f t="shared" si="4"/>
        <v>0</v>
      </c>
      <c r="O12" s="68">
        <f t="shared" si="4"/>
        <v>0</v>
      </c>
      <c r="P12" s="69">
        <f t="shared" si="4"/>
        <v>1285</v>
      </c>
      <c r="Q12" s="26"/>
      <c r="R12" s="13"/>
    </row>
    <row r="13" spans="1:19" s="10" customFormat="1" ht="34.799999999999997" customHeight="1" outlineLevel="2">
      <c r="A13" s="42" t="s">
        <v>24</v>
      </c>
      <c r="B13" s="33" t="s">
        <v>25</v>
      </c>
      <c r="C13" s="34" t="s">
        <v>26</v>
      </c>
      <c r="D13" s="35" t="s">
        <v>2</v>
      </c>
      <c r="E13" s="40" t="s">
        <v>27</v>
      </c>
      <c r="F13" s="27">
        <v>170</v>
      </c>
      <c r="G13" s="29" t="s">
        <v>30</v>
      </c>
      <c r="H13" s="30">
        <v>19</v>
      </c>
      <c r="I13" s="31">
        <v>12945</v>
      </c>
      <c r="J13" s="10">
        <v>10199</v>
      </c>
      <c r="K13" s="30">
        <v>1267</v>
      </c>
      <c r="L13" s="30">
        <f>SUM(I13:K13)</f>
        <v>24411</v>
      </c>
      <c r="M13" s="10">
        <v>576</v>
      </c>
      <c r="N13" s="30">
        <v>405</v>
      </c>
      <c r="O13" s="31"/>
      <c r="P13" s="32">
        <f>L13-SUM(M13:O13)</f>
        <v>23430</v>
      </c>
      <c r="Q13" s="26" t="s">
        <v>49</v>
      </c>
      <c r="R13" s="13"/>
    </row>
    <row r="14" spans="1:19" s="10" customFormat="1" ht="34.799999999999997" customHeight="1" outlineLevel="1">
      <c r="A14" s="62"/>
      <c r="B14" s="63" t="s">
        <v>62</v>
      </c>
      <c r="C14" s="76"/>
      <c r="D14" s="48"/>
      <c r="E14" s="72"/>
      <c r="F14" s="46"/>
      <c r="G14" s="73"/>
      <c r="H14" s="67">
        <f t="shared" ref="H14:P14" si="5">SUBTOTAL(9,H13:H13)</f>
        <v>19</v>
      </c>
      <c r="I14" s="68">
        <f t="shared" si="5"/>
        <v>12945</v>
      </c>
      <c r="J14" s="68">
        <f t="shared" si="5"/>
        <v>10199</v>
      </c>
      <c r="K14" s="67">
        <f t="shared" si="5"/>
        <v>1267</v>
      </c>
      <c r="L14" s="67">
        <f t="shared" si="5"/>
        <v>24411</v>
      </c>
      <c r="M14" s="68">
        <f t="shared" si="5"/>
        <v>576</v>
      </c>
      <c r="N14" s="67">
        <f t="shared" si="5"/>
        <v>405</v>
      </c>
      <c r="O14" s="68">
        <f t="shared" si="5"/>
        <v>0</v>
      </c>
      <c r="P14" s="69">
        <f t="shared" si="5"/>
        <v>23430</v>
      </c>
      <c r="Q14" s="26"/>
      <c r="R14" s="13"/>
    </row>
    <row r="15" spans="1:19" s="10" customFormat="1" ht="34.799999999999997" customHeight="1" outlineLevel="2">
      <c r="A15" s="43" t="s">
        <v>35</v>
      </c>
      <c r="B15" s="33" t="s">
        <v>36</v>
      </c>
      <c r="C15" s="34" t="s">
        <v>37</v>
      </c>
      <c r="D15" s="35" t="s">
        <v>2</v>
      </c>
      <c r="E15" s="36" t="s">
        <v>21</v>
      </c>
      <c r="F15" s="33">
        <v>170</v>
      </c>
      <c r="G15" s="29" t="s">
        <v>38</v>
      </c>
      <c r="H15" s="30">
        <v>1</v>
      </c>
      <c r="I15" s="10">
        <v>681</v>
      </c>
      <c r="J15" s="10">
        <v>537</v>
      </c>
      <c r="K15" s="30">
        <v>67</v>
      </c>
      <c r="L15" s="30">
        <f>SUM(I15:K15)</f>
        <v>1285</v>
      </c>
      <c r="M15" s="10">
        <v>222</v>
      </c>
      <c r="N15" s="30">
        <v>846</v>
      </c>
      <c r="O15" s="31"/>
      <c r="P15" s="32">
        <f>L15-SUM(M15:O15)</f>
        <v>217</v>
      </c>
      <c r="Q15" s="26" t="s">
        <v>22</v>
      </c>
      <c r="R15" s="13"/>
    </row>
    <row r="16" spans="1:19" s="31" customFormat="1" ht="34.799999999999997" customHeight="1" outlineLevel="2">
      <c r="A16" s="43" t="s">
        <v>39</v>
      </c>
      <c r="B16" s="33" t="s">
        <v>36</v>
      </c>
      <c r="C16" s="28" t="s">
        <v>42</v>
      </c>
      <c r="D16" s="35" t="s">
        <v>2</v>
      </c>
      <c r="E16" s="36" t="s">
        <v>21</v>
      </c>
      <c r="F16" s="33">
        <v>170</v>
      </c>
      <c r="G16" s="37" t="s">
        <v>40</v>
      </c>
      <c r="H16" s="30">
        <v>2</v>
      </c>
      <c r="I16" s="31">
        <v>1363</v>
      </c>
      <c r="J16" s="10">
        <v>1074</v>
      </c>
      <c r="K16" s="30">
        <v>133</v>
      </c>
      <c r="L16" s="30">
        <f>SUM(I16:K16)</f>
        <v>2570</v>
      </c>
      <c r="M16" s="30"/>
      <c r="P16" s="32">
        <f>L16-SUM(M16:O16)</f>
        <v>2570</v>
      </c>
      <c r="Q16" s="26" t="s">
        <v>52</v>
      </c>
      <c r="R16" s="13"/>
    </row>
    <row r="17" spans="1:19" s="31" customFormat="1" ht="34.799999999999997" customHeight="1" outlineLevel="2">
      <c r="A17" s="43" t="s">
        <v>43</v>
      </c>
      <c r="B17" s="33" t="s">
        <v>36</v>
      </c>
      <c r="C17" s="28" t="s">
        <v>42</v>
      </c>
      <c r="D17" s="35" t="s">
        <v>2</v>
      </c>
      <c r="E17" s="36" t="s">
        <v>21</v>
      </c>
      <c r="F17" s="33">
        <v>170</v>
      </c>
      <c r="G17" s="38" t="s">
        <v>44</v>
      </c>
      <c r="H17" s="39">
        <v>5</v>
      </c>
      <c r="I17" s="31">
        <v>3407</v>
      </c>
      <c r="J17" s="10">
        <v>2684</v>
      </c>
      <c r="K17" s="30">
        <v>333</v>
      </c>
      <c r="L17" s="30">
        <f>SUM(I17:K17)</f>
        <v>6424</v>
      </c>
      <c r="M17" s="30"/>
      <c r="P17" s="32">
        <f>L17-SUM(M17:O17)</f>
        <v>6424</v>
      </c>
      <c r="Q17" s="26" t="s">
        <v>23</v>
      </c>
      <c r="R17" s="13"/>
    </row>
    <row r="18" spans="1:19" s="31" customFormat="1" ht="34.799999999999997" customHeight="1" outlineLevel="1">
      <c r="A18" s="45"/>
      <c r="B18" s="63" t="s">
        <v>63</v>
      </c>
      <c r="C18" s="47"/>
      <c r="D18" s="48"/>
      <c r="E18" s="49"/>
      <c r="F18" s="50"/>
      <c r="G18" s="51"/>
      <c r="H18" s="52">
        <f t="shared" ref="H18:P18" si="6">SUBTOTAL(9,H15:H17)</f>
        <v>8</v>
      </c>
      <c r="I18" s="68">
        <f t="shared" si="6"/>
        <v>5451</v>
      </c>
      <c r="J18" s="68">
        <f t="shared" si="6"/>
        <v>4295</v>
      </c>
      <c r="K18" s="67">
        <f t="shared" si="6"/>
        <v>533</v>
      </c>
      <c r="L18" s="67">
        <f t="shared" si="6"/>
        <v>10279</v>
      </c>
      <c r="M18" s="67">
        <f t="shared" si="6"/>
        <v>222</v>
      </c>
      <c r="N18" s="68">
        <f t="shared" si="6"/>
        <v>846</v>
      </c>
      <c r="O18" s="68">
        <f t="shared" si="6"/>
        <v>0</v>
      </c>
      <c r="P18" s="69">
        <f t="shared" si="6"/>
        <v>9211</v>
      </c>
      <c r="Q18" s="26"/>
      <c r="R18" s="13"/>
    </row>
    <row r="19" spans="1:19" s="31" customFormat="1" ht="42.75" customHeight="1">
      <c r="A19" s="43"/>
      <c r="B19" s="61" t="s">
        <v>64</v>
      </c>
      <c r="C19" s="28"/>
      <c r="D19" s="35"/>
      <c r="E19" s="36"/>
      <c r="F19" s="33"/>
      <c r="G19" s="38"/>
      <c r="H19" s="39">
        <f t="shared" ref="H19:P19" si="7">SUBTOTAL(9,H3:H17)</f>
        <v>53</v>
      </c>
      <c r="I19" s="31">
        <f t="shared" si="7"/>
        <v>37044</v>
      </c>
      <c r="J19" s="10">
        <f t="shared" si="7"/>
        <v>31269</v>
      </c>
      <c r="K19" s="30">
        <f t="shared" si="7"/>
        <v>2694</v>
      </c>
      <c r="L19" s="30">
        <f t="shared" si="7"/>
        <v>71007</v>
      </c>
      <c r="M19" s="30">
        <f t="shared" si="7"/>
        <v>1517</v>
      </c>
      <c r="N19" s="31">
        <f t="shared" si="7"/>
        <v>1756</v>
      </c>
      <c r="O19" s="31">
        <f t="shared" si="7"/>
        <v>214</v>
      </c>
      <c r="P19" s="32">
        <f t="shared" si="7"/>
        <v>67520</v>
      </c>
      <c r="Q19" s="26"/>
      <c r="R19" s="13"/>
    </row>
    <row r="21" spans="1:19" s="10" customFormat="1" ht="28.2" customHeight="1">
      <c r="A21" s="20" t="s">
        <v>17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s="10" customFormat="1" ht="19.5" customHeight="1">
      <c r="A22" s="17"/>
      <c r="B22" s="17"/>
      <c r="C22" s="17"/>
      <c r="D22" s="17"/>
      <c r="E22" s="17"/>
      <c r="F22" s="17"/>
      <c r="G22" s="84" t="s">
        <v>18</v>
      </c>
      <c r="H22" s="84"/>
      <c r="I22" s="84"/>
      <c r="J22" s="17"/>
      <c r="K22" s="17"/>
      <c r="L22" s="17"/>
      <c r="M22" s="17"/>
      <c r="N22" s="17"/>
      <c r="O22" s="17"/>
      <c r="P22" s="17"/>
      <c r="Q22" s="17"/>
      <c r="R22" s="17"/>
      <c r="S22" s="17"/>
    </row>
  </sheetData>
  <sortState ref="A3:Q11">
    <sortCondition ref="B3"/>
  </sortState>
  <mergeCells count="2">
    <mergeCell ref="A1:Q1"/>
    <mergeCell ref="G22:I22"/>
  </mergeCells>
  <phoneticPr fontId="18" type="noConversion"/>
  <pageMargins left="7.874015748031496E-2" right="7.874015748031496E-2" top="0.35433070866141736" bottom="0.55118110236220474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105.4 (2)</vt:lpstr>
      <vt:lpstr>'105.4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2016-04-29T06:03:32Z</cp:lastPrinted>
  <dcterms:created xsi:type="dcterms:W3CDTF">2013-06-25T01:13:31Z</dcterms:created>
  <dcterms:modified xsi:type="dcterms:W3CDTF">2016-05-04T06:41:03Z</dcterms:modified>
</cp:coreProperties>
</file>