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88" windowWidth="14700" windowHeight="7680"/>
  </bookViews>
  <sheets>
    <sheet name="105.5 (2)" sheetId="6" r:id="rId1"/>
  </sheets>
  <definedNames>
    <definedName name="_xlnm.Print_Titles" localSheetId="0">'105.5 (2)'!$1:$2</definedName>
  </definedNames>
  <calcPr calcId="125725"/>
</workbook>
</file>

<file path=xl/calcChain.xml><?xml version="1.0" encoding="utf-8"?>
<calcChain xmlns="http://schemas.openxmlformats.org/spreadsheetml/2006/main">
  <c r="O20" i="6"/>
  <c r="N20"/>
  <c r="M20"/>
  <c r="H20"/>
  <c r="P19"/>
  <c r="O19"/>
  <c r="N19"/>
  <c r="M19"/>
  <c r="L19"/>
  <c r="K19"/>
  <c r="J19"/>
  <c r="I19"/>
  <c r="H19"/>
  <c r="P15"/>
  <c r="O15"/>
  <c r="N15"/>
  <c r="M15"/>
  <c r="L15"/>
  <c r="K15"/>
  <c r="J15"/>
  <c r="I15"/>
  <c r="H15"/>
  <c r="P13"/>
  <c r="O13"/>
  <c r="N13"/>
  <c r="M13"/>
  <c r="L13"/>
  <c r="K13"/>
  <c r="J13"/>
  <c r="I13"/>
  <c r="H13"/>
  <c r="P11"/>
  <c r="O11"/>
  <c r="N11"/>
  <c r="M11"/>
  <c r="L11"/>
  <c r="K11"/>
  <c r="J11"/>
  <c r="I11"/>
  <c r="H11"/>
  <c r="O9"/>
  <c r="N9"/>
  <c r="M9"/>
  <c r="K9"/>
  <c r="K20" s="1"/>
  <c r="J9"/>
  <c r="J20" s="1"/>
  <c r="I9"/>
  <c r="I20" s="1"/>
  <c r="H9"/>
  <c r="P7"/>
  <c r="O7"/>
  <c r="N7"/>
  <c r="M7"/>
  <c r="L7"/>
  <c r="K7"/>
  <c r="J7"/>
  <c r="I7"/>
  <c r="H7"/>
  <c r="P4"/>
  <c r="O4"/>
  <c r="N4"/>
  <c r="M4"/>
  <c r="L4"/>
  <c r="K4"/>
  <c r="J4"/>
  <c r="I4"/>
  <c r="H4"/>
  <c r="L3"/>
  <c r="P3" s="1"/>
  <c r="L6"/>
  <c r="P6" s="1"/>
  <c r="L14"/>
  <c r="P14" s="1"/>
  <c r="L10"/>
  <c r="P10" s="1"/>
  <c r="L5"/>
  <c r="P5" s="1"/>
  <c r="L18"/>
  <c r="P18" s="1"/>
  <c r="L17"/>
  <c r="L16"/>
  <c r="P16" s="1"/>
  <c r="L12"/>
  <c r="P12" s="1"/>
  <c r="L8"/>
  <c r="P8" s="1"/>
  <c r="P9" s="1"/>
  <c r="P20" l="1"/>
  <c r="L9"/>
  <c r="L20" s="1"/>
  <c r="P17"/>
</calcChain>
</file>

<file path=xl/sharedStrings.xml><?xml version="1.0" encoding="utf-8"?>
<sst xmlns="http://schemas.openxmlformats.org/spreadsheetml/2006/main" count="98" uniqueCount="73">
  <si>
    <t>請假人</t>
  </si>
  <si>
    <t>假別</t>
  </si>
  <si>
    <t>大學畢</t>
  </si>
  <si>
    <t>代課人</t>
    <phoneticPr fontId="20" type="noConversion"/>
  </si>
  <si>
    <t>學歷</t>
    <phoneticPr fontId="20" type="noConversion"/>
  </si>
  <si>
    <t>教師資格</t>
    <phoneticPr fontId="20" type="noConversion"/>
  </si>
  <si>
    <t>薪額</t>
    <phoneticPr fontId="20" type="noConversion"/>
  </si>
  <si>
    <t>代課起迄</t>
    <phoneticPr fontId="20" type="noConversion"/>
  </si>
  <si>
    <t>合計天數</t>
    <phoneticPr fontId="20" type="noConversion"/>
  </si>
  <si>
    <t>總日額(元)</t>
    <phoneticPr fontId="20" type="noConversion"/>
  </si>
  <si>
    <t>學術研究費(元)</t>
    <phoneticPr fontId="20" type="noConversion"/>
  </si>
  <si>
    <t>實領金額</t>
    <phoneticPr fontId="20" type="noConversion"/>
  </si>
  <si>
    <t>備註</t>
    <phoneticPr fontId="20" type="noConversion"/>
  </si>
  <si>
    <t>製表                                 教務處                                   出納組長                                人事室                                     會計室                               校長</t>
    <phoneticPr fontId="20" type="noConversion"/>
  </si>
  <si>
    <t>（列報所得）</t>
    <phoneticPr fontId="18" type="noConversion"/>
  </si>
  <si>
    <t>應領金額</t>
    <phoneticPr fontId="20" type="noConversion"/>
  </si>
  <si>
    <t>導師費/特教津貼(元)</t>
    <phoneticPr fontId="20" type="noConversion"/>
  </si>
  <si>
    <t>無教師證</t>
    <phoneticPr fontId="18" type="noConversion"/>
  </si>
  <si>
    <t>導師費及學術研究費8折各1日</t>
    <phoneticPr fontId="18" type="noConversion"/>
  </si>
  <si>
    <t>蔡青穎</t>
    <phoneticPr fontId="18" type="noConversion"/>
  </si>
  <si>
    <t>郭杏緣</t>
    <phoneticPr fontId="18" type="noConversion"/>
  </si>
  <si>
    <t>台南市北區文元國小105年5月份日薪代課教師日數費用明細表</t>
    <phoneticPr fontId="20" type="noConversion"/>
  </si>
  <si>
    <t>產前假</t>
    <phoneticPr fontId="18" type="noConversion"/>
  </si>
  <si>
    <t>5/3~5/6</t>
    <phoneticPr fontId="18" type="noConversion"/>
  </si>
  <si>
    <t>安胎假</t>
    <phoneticPr fontId="18" type="noConversion"/>
  </si>
  <si>
    <t>劉智璇</t>
    <phoneticPr fontId="18" type="noConversion"/>
  </si>
  <si>
    <t>吳宜芬</t>
    <phoneticPr fontId="18" type="noConversion"/>
  </si>
  <si>
    <t>喪假</t>
    <phoneticPr fontId="18" type="noConversion"/>
  </si>
  <si>
    <t>5/2、5/3、5/5</t>
    <phoneticPr fontId="18" type="noConversion"/>
  </si>
  <si>
    <t>李金都</t>
    <phoneticPr fontId="18" type="noConversion"/>
  </si>
  <si>
    <t>5/3~5/13</t>
    <phoneticPr fontId="18" type="noConversion"/>
  </si>
  <si>
    <t>黃智淵</t>
    <phoneticPr fontId="18" type="noConversion"/>
  </si>
  <si>
    <t>陳淑萍</t>
    <phoneticPr fontId="18" type="noConversion"/>
  </si>
  <si>
    <t>陸金玫</t>
    <phoneticPr fontId="18" type="noConversion"/>
  </si>
  <si>
    <t>婚假</t>
    <phoneticPr fontId="18" type="noConversion"/>
  </si>
  <si>
    <t>研所畢</t>
    <phoneticPr fontId="18" type="noConversion"/>
  </si>
  <si>
    <t>無教師證</t>
  </si>
  <si>
    <t>5/10~5/27</t>
    <phoneticPr fontId="18" type="noConversion"/>
  </si>
  <si>
    <t>資源班</t>
    <phoneticPr fontId="18" type="noConversion"/>
  </si>
  <si>
    <t>吳憶婷</t>
    <phoneticPr fontId="18" type="noConversion"/>
  </si>
  <si>
    <t>控管</t>
    <phoneticPr fontId="18" type="noConversion"/>
  </si>
  <si>
    <t>有教師證</t>
  </si>
  <si>
    <t>吳幸真</t>
    <phoneticPr fontId="18" type="noConversion"/>
  </si>
  <si>
    <t>郭怡廷</t>
    <phoneticPr fontId="18" type="noConversion"/>
  </si>
  <si>
    <t>5/9~5/11</t>
    <phoneticPr fontId="18" type="noConversion"/>
  </si>
  <si>
    <t>5/2~5/31</t>
    <phoneticPr fontId="18" type="noConversion"/>
  </si>
  <si>
    <t>導師費及學術研究費8折各22日</t>
    <phoneticPr fontId="18" type="noConversion"/>
  </si>
  <si>
    <t>導師費及學術研究費8折各4日</t>
    <phoneticPr fontId="18" type="noConversion"/>
  </si>
  <si>
    <t>導師費及學術研究費8折各3日</t>
    <phoneticPr fontId="18" type="noConversion"/>
  </si>
  <si>
    <t>導師費及學術研究費8折各9日</t>
    <phoneticPr fontId="18" type="noConversion"/>
  </si>
  <si>
    <t>導師費及學術研究費8折各14日</t>
    <phoneticPr fontId="18" type="noConversion"/>
  </si>
  <si>
    <t>4月勞保代扣</t>
    <phoneticPr fontId="18" type="noConversion"/>
  </si>
  <si>
    <t>4月健保代扣</t>
    <phoneticPr fontId="18" type="noConversion"/>
  </si>
  <si>
    <t>5月勞保代扣</t>
    <phoneticPr fontId="18" type="noConversion"/>
  </si>
  <si>
    <t>5/2</t>
    <phoneticPr fontId="18" type="noConversion"/>
  </si>
  <si>
    <t>顏慧敏</t>
    <phoneticPr fontId="18" type="noConversion"/>
  </si>
  <si>
    <t>王玉貞</t>
    <phoneticPr fontId="18" type="noConversion"/>
  </si>
  <si>
    <t>公假</t>
    <phoneticPr fontId="18" type="noConversion"/>
  </si>
  <si>
    <t>5/12、5/18</t>
    <phoneticPr fontId="18" type="noConversion"/>
  </si>
  <si>
    <t>有教師證</t>
    <phoneticPr fontId="18" type="noConversion"/>
  </si>
  <si>
    <t>5/9~5/20</t>
    <phoneticPr fontId="18" type="noConversion"/>
  </si>
  <si>
    <t>導師費及學術研究費各2日</t>
    <phoneticPr fontId="18" type="noConversion"/>
  </si>
  <si>
    <t>王玉貞 合計</t>
  </si>
  <si>
    <t>吳宜芬 合計</t>
  </si>
  <si>
    <t>吳憶婷 合計</t>
  </si>
  <si>
    <t>李金都 合計</t>
  </si>
  <si>
    <t>郭怡廷 合計</t>
  </si>
  <si>
    <t>陸金玫 合計</t>
  </si>
  <si>
    <t>蔡青穎 合計</t>
  </si>
  <si>
    <t>總計</t>
  </si>
  <si>
    <t>5/2~5/9、5/11~5/31</t>
    <phoneticPr fontId="18" type="noConversion"/>
  </si>
  <si>
    <t>特教津貼及學術研究費各21日</t>
    <phoneticPr fontId="20" type="noConversion"/>
  </si>
  <si>
    <t>導師費及學術研究費8折各10日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</si>
</sst>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_ "/>
  </numFmts>
  <fonts count="32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8"/>
      <name val="新細明體"/>
      <family val="1"/>
      <charset val="136"/>
    </font>
    <font>
      <sz val="11"/>
      <name val="新細明體"/>
      <family val="1"/>
      <charset val="136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176" fontId="21" fillId="0" borderId="11" xfId="0" applyNumberFormat="1" applyFont="1" applyFill="1" applyBorder="1">
      <alignment vertical="center"/>
    </xf>
    <xf numFmtId="176" fontId="21" fillId="0" borderId="11" xfId="0" applyNumberFormat="1" applyFont="1" applyFill="1" applyBorder="1" applyAlignment="1">
      <alignment horizontal="left" vertical="center"/>
    </xf>
    <xf numFmtId="176" fontId="21" fillId="0" borderId="11" xfId="0" applyNumberFormat="1" applyFont="1" applyFill="1" applyBorder="1" applyAlignment="1">
      <alignment vertical="center" wrapText="1"/>
    </xf>
    <xf numFmtId="176" fontId="21" fillId="0" borderId="11" xfId="0" applyNumberFormat="1" applyFont="1" applyBorder="1" applyAlignment="1">
      <alignment vertical="center" wrapText="1"/>
    </xf>
    <xf numFmtId="176" fontId="22" fillId="0" borderId="11" xfId="0" applyNumberFormat="1" applyFont="1" applyBorder="1" applyAlignment="1">
      <alignment horizontal="left" vertical="center" wrapText="1"/>
    </xf>
    <xf numFmtId="176" fontId="21" fillId="0" borderId="11" xfId="0" applyNumberFormat="1" applyFont="1" applyBorder="1" applyAlignment="1">
      <alignment horizontal="center" vertical="center"/>
    </xf>
    <xf numFmtId="176" fontId="21" fillId="0" borderId="0" xfId="0" applyNumberFormat="1" applyFont="1">
      <alignment vertical="center"/>
    </xf>
    <xf numFmtId="176" fontId="21" fillId="0" borderId="11" xfId="0" applyNumberFormat="1" applyFont="1" applyFill="1" applyBorder="1" applyAlignment="1">
      <alignment horizontal="left" vertical="center" wrapText="1"/>
    </xf>
    <xf numFmtId="176" fontId="21" fillId="0" borderId="11" xfId="0" applyNumberFormat="1" applyFont="1" applyFill="1" applyBorder="1" applyAlignment="1">
      <alignment horizontal="center" vertical="center"/>
    </xf>
    <xf numFmtId="176" fontId="24" fillId="33" borderId="0" xfId="0" applyNumberFormat="1" applyFont="1" applyFill="1">
      <alignment vertical="center"/>
    </xf>
    <xf numFmtId="176" fontId="21" fillId="0" borderId="11" xfId="0" applyNumberFormat="1" applyFont="1" applyBorder="1" applyAlignment="1">
      <alignment horizontal="left" vertical="center" wrapText="1"/>
    </xf>
    <xf numFmtId="176" fontId="21" fillId="0" borderId="0" xfId="0" applyNumberFormat="1" applyFont="1" applyBorder="1" applyAlignment="1">
      <alignment horizontal="center" vertical="center"/>
    </xf>
    <xf numFmtId="176" fontId="25" fillId="0" borderId="0" xfId="0" applyNumberFormat="1" applyFont="1" applyBorder="1" applyAlignment="1">
      <alignment vertical="center" wrapText="1"/>
    </xf>
    <xf numFmtId="176" fontId="24" fillId="0" borderId="0" xfId="0" applyNumberFormat="1" applyFont="1">
      <alignment vertical="center"/>
    </xf>
    <xf numFmtId="176" fontId="24" fillId="0" borderId="0" xfId="0" applyNumberFormat="1" applyFont="1" applyAlignment="1">
      <alignment horizontal="right" vertical="center"/>
    </xf>
    <xf numFmtId="176" fontId="24" fillId="0" borderId="0" xfId="0" applyNumberFormat="1" applyFont="1" applyAlignment="1">
      <alignment horizontal="center" vertical="center"/>
    </xf>
    <xf numFmtId="0" fontId="24" fillId="0" borderId="0" xfId="0" applyFont="1">
      <alignment vertical="center"/>
    </xf>
    <xf numFmtId="176" fontId="28" fillId="0" borderId="11" xfId="0" applyNumberFormat="1" applyFont="1" applyBorder="1" applyAlignment="1">
      <alignment horizontal="left" vertical="center" wrapText="1"/>
    </xf>
    <xf numFmtId="176" fontId="21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176" fontId="21" fillId="0" borderId="0" xfId="0" applyNumberFormat="1" applyFont="1" applyBorder="1">
      <alignment vertical="center"/>
    </xf>
    <xf numFmtId="176" fontId="22" fillId="0" borderId="11" xfId="0" applyNumberFormat="1" applyFont="1" applyBorder="1" applyAlignment="1">
      <alignment vertical="center" wrapText="1"/>
    </xf>
    <xf numFmtId="176" fontId="25" fillId="0" borderId="0" xfId="0" applyNumberFormat="1" applyFont="1" applyFill="1" applyBorder="1" applyAlignment="1">
      <alignment vertical="center" wrapText="1"/>
    </xf>
    <xf numFmtId="176" fontId="24" fillId="33" borderId="0" xfId="0" applyNumberFormat="1" applyFont="1" applyFill="1" applyBorder="1" applyAlignment="1">
      <alignment horizontal="center" vertical="center"/>
    </xf>
    <xf numFmtId="176" fontId="23" fillId="33" borderId="0" xfId="0" applyNumberFormat="1" applyFont="1" applyFill="1" applyBorder="1" applyAlignment="1">
      <alignment horizontal="center" vertical="center" wrapText="1"/>
    </xf>
    <xf numFmtId="49" fontId="24" fillId="34" borderId="0" xfId="0" applyNumberFormat="1" applyFont="1" applyFill="1" applyBorder="1" applyAlignment="1">
      <alignment horizontal="center" vertical="center" wrapText="1"/>
    </xf>
    <xf numFmtId="176" fontId="24" fillId="33" borderId="0" xfId="0" applyNumberFormat="1" applyFont="1" applyFill="1" applyBorder="1" applyAlignment="1">
      <alignment horizontal="right" vertical="center"/>
    </xf>
    <xf numFmtId="176" fontId="24" fillId="33" borderId="0" xfId="0" applyNumberFormat="1" applyFont="1" applyFill="1" applyBorder="1">
      <alignment vertical="center"/>
    </xf>
    <xf numFmtId="176" fontId="27" fillId="0" borderId="0" xfId="0" applyNumberFormat="1" applyFont="1" applyBorder="1" applyAlignment="1">
      <alignment horizontal="right" vertical="center" wrapText="1"/>
    </xf>
    <xf numFmtId="176" fontId="24" fillId="0" borderId="0" xfId="0" applyNumberFormat="1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center" vertical="center" wrapText="1"/>
    </xf>
    <xf numFmtId="176" fontId="26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left" vertical="center" wrapText="1"/>
    </xf>
    <xf numFmtId="176" fontId="24" fillId="0" borderId="0" xfId="0" applyNumberFormat="1" applyFont="1" applyFill="1" applyBorder="1" applyAlignment="1">
      <alignment horizontal="right" vertical="center"/>
    </xf>
    <xf numFmtId="176" fontId="19" fillId="0" borderId="0" xfId="0" applyNumberFormat="1" applyFont="1" applyBorder="1" applyAlignment="1">
      <alignment vertical="center"/>
    </xf>
    <xf numFmtId="176" fontId="24" fillId="33" borderId="0" xfId="0" applyNumberFormat="1" applyFont="1" applyFill="1" applyBorder="1" applyAlignment="1">
      <alignment vertical="center"/>
    </xf>
    <xf numFmtId="49" fontId="24" fillId="0" borderId="0" xfId="0" applyNumberFormat="1" applyFont="1" applyBorder="1" applyAlignment="1">
      <alignment vertical="center"/>
    </xf>
    <xf numFmtId="176" fontId="21" fillId="0" borderId="0" xfId="0" applyNumberFormat="1" applyFont="1" applyBorder="1" applyAlignment="1">
      <alignment vertical="center" wrapText="1"/>
    </xf>
    <xf numFmtId="176" fontId="26" fillId="34" borderId="0" xfId="0" applyNumberFormat="1" applyFont="1" applyFill="1" applyBorder="1">
      <alignment vertical="center"/>
    </xf>
    <xf numFmtId="176" fontId="25" fillId="0" borderId="0" xfId="0" applyNumberFormat="1" applyFont="1" applyBorder="1">
      <alignment vertical="center"/>
    </xf>
    <xf numFmtId="176" fontId="24" fillId="35" borderId="0" xfId="0" applyNumberFormat="1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vertical="center"/>
    </xf>
    <xf numFmtId="176" fontId="25" fillId="35" borderId="0" xfId="0" applyNumberFormat="1" applyFont="1" applyFill="1" applyBorder="1" applyAlignment="1">
      <alignment horizontal="center" vertical="center"/>
    </xf>
    <xf numFmtId="176" fontId="24" fillId="0" borderId="13" xfId="0" applyNumberFormat="1" applyFont="1" applyFill="1" applyBorder="1" applyAlignment="1">
      <alignment horizontal="right" vertical="center"/>
    </xf>
    <xf numFmtId="176" fontId="27" fillId="0" borderId="0" xfId="0" applyNumberFormat="1" applyFont="1" applyFill="1" applyBorder="1" applyAlignment="1">
      <alignment vertical="center" wrapText="1"/>
    </xf>
    <xf numFmtId="176" fontId="24" fillId="33" borderId="10" xfId="0" applyNumberFormat="1" applyFont="1" applyFill="1" applyBorder="1" applyAlignment="1">
      <alignment vertical="center"/>
    </xf>
    <xf numFmtId="176" fontId="24" fillId="33" borderId="10" xfId="0" applyNumberFormat="1" applyFont="1" applyFill="1" applyBorder="1" applyAlignment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 wrapText="1"/>
    </xf>
    <xf numFmtId="176" fontId="26" fillId="0" borderId="10" xfId="0" applyNumberFormat="1" applyFont="1" applyFill="1" applyBorder="1" applyAlignment="1">
      <alignment horizontal="center" vertical="center"/>
    </xf>
    <xf numFmtId="176" fontId="25" fillId="0" borderId="10" xfId="0" applyNumberFormat="1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left" vertical="center" wrapText="1"/>
    </xf>
    <xf numFmtId="176" fontId="24" fillId="0" borderId="10" xfId="0" applyNumberFormat="1" applyFont="1" applyFill="1" applyBorder="1" applyAlignment="1">
      <alignment vertical="center"/>
    </xf>
    <xf numFmtId="177" fontId="24" fillId="33" borderId="0" xfId="0" applyNumberFormat="1" applyFont="1" applyFill="1" applyBorder="1" applyAlignment="1">
      <alignment horizontal="right" vertical="center"/>
    </xf>
    <xf numFmtId="176" fontId="24" fillId="33" borderId="0" xfId="0" applyNumberFormat="1" applyFont="1" applyFill="1" applyAlignment="1">
      <alignment vertical="center"/>
    </xf>
    <xf numFmtId="176" fontId="24" fillId="0" borderId="12" xfId="0" applyNumberFormat="1" applyFont="1" applyFill="1" applyBorder="1" applyAlignment="1">
      <alignment vertical="center"/>
    </xf>
    <xf numFmtId="176" fontId="24" fillId="0" borderId="13" xfId="0" applyNumberFormat="1" applyFont="1" applyFill="1" applyBorder="1" applyAlignment="1">
      <alignment horizontal="center" vertical="center"/>
    </xf>
    <xf numFmtId="176" fontId="23" fillId="0" borderId="13" xfId="0" applyNumberFormat="1" applyFont="1" applyFill="1" applyBorder="1" applyAlignment="1">
      <alignment horizontal="center" vertical="center" wrapText="1"/>
    </xf>
    <xf numFmtId="176" fontId="26" fillId="34" borderId="0" xfId="0" applyNumberFormat="1" applyFont="1" applyFill="1" applyBorder="1" applyAlignment="1">
      <alignment horizontal="center" vertical="center"/>
    </xf>
    <xf numFmtId="176" fontId="26" fillId="0" borderId="13" xfId="0" applyNumberFormat="1" applyFont="1" applyFill="1" applyBorder="1">
      <alignment vertical="center"/>
    </xf>
    <xf numFmtId="176" fontId="25" fillId="0" borderId="13" xfId="0" applyNumberFormat="1" applyFont="1" applyFill="1" applyBorder="1">
      <alignment vertical="center"/>
    </xf>
    <xf numFmtId="49" fontId="31" fillId="34" borderId="12" xfId="0" applyNumberFormat="1" applyFont="1" applyFill="1" applyBorder="1" applyAlignment="1">
      <alignment horizontal="left" vertical="center" wrapText="1"/>
    </xf>
    <xf numFmtId="176" fontId="24" fillId="33" borderId="13" xfId="0" applyNumberFormat="1" applyFont="1" applyFill="1" applyBorder="1" applyAlignment="1">
      <alignment vertical="center"/>
    </xf>
    <xf numFmtId="176" fontId="24" fillId="33" borderId="13" xfId="0" applyNumberFormat="1" applyFont="1" applyFill="1" applyBorder="1" applyAlignment="1">
      <alignment horizontal="right" vertical="center"/>
    </xf>
    <xf numFmtId="176" fontId="27" fillId="0" borderId="13" xfId="0" applyNumberFormat="1" applyFont="1" applyBorder="1" applyAlignment="1">
      <alignment horizontal="right" vertical="center" wrapText="1"/>
    </xf>
    <xf numFmtId="176" fontId="24" fillId="33" borderId="13" xfId="0" applyNumberFormat="1" applyFont="1" applyFill="1" applyBorder="1">
      <alignment vertical="center"/>
    </xf>
    <xf numFmtId="176" fontId="30" fillId="33" borderId="0" xfId="0" applyNumberFormat="1" applyFont="1" applyFill="1" applyBorder="1" applyAlignment="1">
      <alignment vertical="center" wrapText="1"/>
    </xf>
    <xf numFmtId="176" fontId="25" fillId="0" borderId="13" xfId="0" applyNumberFormat="1" applyFont="1" applyFill="1" applyBorder="1" applyAlignment="1">
      <alignment vertical="center" wrapText="1"/>
    </xf>
    <xf numFmtId="176" fontId="29" fillId="0" borderId="0" xfId="0" applyNumberFormat="1" applyFont="1" applyFill="1" applyBorder="1" applyAlignment="1">
      <alignment horizontal="center" vertical="center"/>
    </xf>
    <xf numFmtId="176" fontId="29" fillId="0" borderId="10" xfId="0" applyNumberFormat="1" applyFont="1" applyFill="1" applyBorder="1" applyAlignment="1">
      <alignment horizontal="center" vertical="center"/>
    </xf>
    <xf numFmtId="176" fontId="26" fillId="0" borderId="10" xfId="0" applyNumberFormat="1" applyFont="1" applyFill="1" applyBorder="1">
      <alignment vertical="center"/>
    </xf>
    <xf numFmtId="176" fontId="25" fillId="0" borderId="10" xfId="0" applyNumberFormat="1" applyFont="1" applyFill="1" applyBorder="1">
      <alignment vertical="center"/>
    </xf>
    <xf numFmtId="49" fontId="31" fillId="34" borderId="10" xfId="0" applyNumberFormat="1" applyFont="1" applyFill="1" applyBorder="1" applyAlignment="1">
      <alignment horizontal="left" vertical="center" wrapText="1"/>
    </xf>
    <xf numFmtId="176" fontId="24" fillId="33" borderId="10" xfId="0" applyNumberFormat="1" applyFont="1" applyFill="1" applyBorder="1">
      <alignment vertical="center"/>
    </xf>
    <xf numFmtId="176" fontId="24" fillId="33" borderId="10" xfId="0" applyNumberFormat="1" applyFont="1" applyFill="1" applyBorder="1" applyAlignment="1">
      <alignment horizontal="right" vertical="center"/>
    </xf>
    <xf numFmtId="176" fontId="24" fillId="0" borderId="10" xfId="0" applyNumberFormat="1" applyFont="1" applyFill="1" applyBorder="1" applyAlignment="1">
      <alignment horizontal="right" vertical="center"/>
    </xf>
    <xf numFmtId="177" fontId="24" fillId="33" borderId="10" xfId="0" applyNumberFormat="1" applyFont="1" applyFill="1" applyBorder="1" applyAlignment="1">
      <alignment horizontal="right" vertical="center"/>
    </xf>
    <xf numFmtId="176" fontId="27" fillId="0" borderId="10" xfId="0" applyNumberFormat="1" applyFont="1" applyBorder="1" applyAlignment="1">
      <alignment horizontal="right" vertical="center" wrapText="1"/>
    </xf>
    <xf numFmtId="176" fontId="29" fillId="33" borderId="10" xfId="0" applyNumberFormat="1" applyFont="1" applyFill="1" applyBorder="1" applyAlignment="1">
      <alignment horizontal="center" vertical="center"/>
    </xf>
    <xf numFmtId="176" fontId="23" fillId="33" borderId="10" xfId="0" applyNumberFormat="1" applyFont="1" applyFill="1" applyBorder="1" applyAlignment="1">
      <alignment horizontal="center" vertical="center" wrapText="1"/>
    </xf>
    <xf numFmtId="176" fontId="26" fillId="34" borderId="10" xfId="0" applyNumberFormat="1" applyFont="1" applyFill="1" applyBorder="1" applyAlignment="1">
      <alignment horizontal="center" vertical="center"/>
    </xf>
    <xf numFmtId="176" fontId="25" fillId="35" borderId="10" xfId="0" applyNumberFormat="1" applyFont="1" applyFill="1" applyBorder="1" applyAlignment="1">
      <alignment horizontal="center" vertical="center"/>
    </xf>
    <xf numFmtId="176" fontId="24" fillId="0" borderId="10" xfId="0" applyNumberFormat="1" applyFont="1" applyFill="1" applyBorder="1">
      <alignment vertical="center"/>
    </xf>
    <xf numFmtId="176" fontId="27" fillId="0" borderId="10" xfId="0" applyNumberFormat="1" applyFont="1" applyFill="1" applyBorder="1" applyAlignment="1">
      <alignment horizontal="right" vertical="center" wrapText="1"/>
    </xf>
    <xf numFmtId="49" fontId="29" fillId="0" borderId="10" xfId="0" applyNumberFormat="1" applyFont="1" applyBorder="1" applyAlignment="1">
      <alignment vertical="center"/>
    </xf>
    <xf numFmtId="49" fontId="24" fillId="34" borderId="10" xfId="0" applyNumberFormat="1" applyFont="1" applyFill="1" applyBorder="1" applyAlignment="1">
      <alignment horizontal="center" vertical="center" wrapText="1"/>
    </xf>
    <xf numFmtId="176" fontId="26" fillId="34" borderId="10" xfId="0" applyNumberFormat="1" applyFont="1" applyFill="1" applyBorder="1">
      <alignment vertical="center"/>
    </xf>
    <xf numFmtId="176" fontId="25" fillId="0" borderId="10" xfId="0" applyNumberFormat="1" applyFont="1" applyBorder="1">
      <alignment vertical="center"/>
    </xf>
    <xf numFmtId="176" fontId="24" fillId="35" borderId="10" xfId="0" applyNumberFormat="1" applyFont="1" applyFill="1" applyBorder="1" applyAlignment="1">
      <alignment horizontal="center" vertical="center"/>
    </xf>
    <xf numFmtId="49" fontId="24" fillId="36" borderId="12" xfId="0" applyNumberFormat="1" applyFont="1" applyFill="1" applyBorder="1" applyAlignment="1">
      <alignment horizontal="left" vertical="center" wrapText="1"/>
    </xf>
    <xf numFmtId="176" fontId="24" fillId="36" borderId="13" xfId="0" applyNumberFormat="1" applyFont="1" applyFill="1" applyBorder="1" applyAlignment="1">
      <alignment vertical="center"/>
    </xf>
    <xf numFmtId="176" fontId="24" fillId="36" borderId="0" xfId="0" applyNumberFormat="1" applyFont="1" applyFill="1">
      <alignment vertical="center"/>
    </xf>
    <xf numFmtId="176" fontId="24" fillId="36" borderId="0" xfId="0" applyNumberFormat="1" applyFont="1" applyFill="1" applyBorder="1" applyAlignment="1">
      <alignment horizontal="right" vertical="center"/>
    </xf>
    <xf numFmtId="176" fontId="24" fillId="36" borderId="0" xfId="0" applyNumberFormat="1" applyFont="1" applyFill="1" applyBorder="1">
      <alignment vertical="center"/>
    </xf>
    <xf numFmtId="176" fontId="27" fillId="36" borderId="0" xfId="0" applyNumberFormat="1" applyFont="1" applyFill="1" applyBorder="1" applyAlignment="1">
      <alignment horizontal="right" vertical="center" wrapText="1"/>
    </xf>
    <xf numFmtId="176" fontId="30" fillId="36" borderId="0" xfId="0" applyNumberFormat="1" applyFont="1" applyFill="1" applyBorder="1" applyAlignment="1">
      <alignment vertical="center" wrapText="1"/>
    </xf>
    <xf numFmtId="176" fontId="19" fillId="0" borderId="10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tabSelected="1" topLeftCell="A4" zoomScale="80" zoomScaleNormal="80" workbookViewId="0">
      <selection activeCell="G10" sqref="G10"/>
    </sheetView>
  </sheetViews>
  <sheetFormatPr defaultColWidth="8.88671875" defaultRowHeight="16.2" outlineLevelRow="2"/>
  <cols>
    <col min="1" max="1" width="9.33203125" style="14" customWidth="1"/>
    <col min="2" max="2" width="8.21875" style="14" customWidth="1"/>
    <col min="3" max="3" width="7.21875" style="14" customWidth="1"/>
    <col min="4" max="4" width="6.77734375" style="14" customWidth="1"/>
    <col min="5" max="5" width="7.6640625" style="14" customWidth="1"/>
    <col min="6" max="6" width="6.44140625" style="16" customWidth="1"/>
    <col min="7" max="7" width="11.109375" style="14" customWidth="1"/>
    <col min="8" max="8" width="5.109375" style="15" customWidth="1"/>
    <col min="9" max="10" width="9.44140625" style="14" customWidth="1"/>
    <col min="11" max="11" width="8.21875" style="15" customWidth="1"/>
    <col min="12" max="12" width="9.77734375" style="15" customWidth="1"/>
    <col min="13" max="15" width="8.5546875" style="15" customWidth="1"/>
    <col min="16" max="16" width="10.44140625" style="15" customWidth="1"/>
    <col min="17" max="17" width="9.6640625" style="15" customWidth="1"/>
    <col min="18" max="18" width="12.77734375" style="14" customWidth="1"/>
    <col min="19" max="19" width="9.33203125" style="14" customWidth="1"/>
    <col min="20" max="16384" width="8.88671875" style="14"/>
  </cols>
  <sheetData>
    <row r="1" spans="1:19" ht="28.5" customHeight="1">
      <c r="A1" s="98" t="s">
        <v>21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36"/>
      <c r="S1" s="36"/>
    </row>
    <row r="2" spans="1:19" s="7" customFormat="1" ht="74.400000000000006" customHeight="1">
      <c r="A2" s="1" t="s">
        <v>0</v>
      </c>
      <c r="B2" s="2" t="s">
        <v>3</v>
      </c>
      <c r="C2" s="3" t="s">
        <v>1</v>
      </c>
      <c r="D2" s="1" t="s">
        <v>4</v>
      </c>
      <c r="E2" s="8" t="s">
        <v>5</v>
      </c>
      <c r="F2" s="9" t="s">
        <v>6</v>
      </c>
      <c r="G2" s="3" t="s">
        <v>7</v>
      </c>
      <c r="H2" s="19" t="s">
        <v>8</v>
      </c>
      <c r="I2" s="4" t="s">
        <v>9</v>
      </c>
      <c r="J2" s="5" t="s">
        <v>10</v>
      </c>
      <c r="K2" s="22" t="s">
        <v>16</v>
      </c>
      <c r="L2" s="18" t="s">
        <v>15</v>
      </c>
      <c r="M2" s="4" t="s">
        <v>51</v>
      </c>
      <c r="N2" s="4" t="s">
        <v>52</v>
      </c>
      <c r="O2" s="4" t="s">
        <v>53</v>
      </c>
      <c r="P2" s="11" t="s">
        <v>11</v>
      </c>
      <c r="Q2" s="6" t="s">
        <v>12</v>
      </c>
      <c r="R2" s="12"/>
      <c r="S2" s="21"/>
    </row>
    <row r="3" spans="1:19" s="10" customFormat="1" ht="36" customHeight="1" outlineLevel="2">
      <c r="A3" s="57" t="s">
        <v>55</v>
      </c>
      <c r="B3" s="58" t="s">
        <v>56</v>
      </c>
      <c r="C3" s="59" t="s">
        <v>57</v>
      </c>
      <c r="D3" s="61" t="s">
        <v>2</v>
      </c>
      <c r="E3" s="62" t="s">
        <v>59</v>
      </c>
      <c r="F3" s="58">
        <v>190</v>
      </c>
      <c r="G3" s="63" t="s">
        <v>58</v>
      </c>
      <c r="H3" s="64">
        <v>2</v>
      </c>
      <c r="I3" s="28">
        <v>1405</v>
      </c>
      <c r="J3" s="10">
        <v>1299</v>
      </c>
      <c r="K3" s="65">
        <v>129</v>
      </c>
      <c r="L3" s="45">
        <f>SUM(I3:K3)</f>
        <v>2833</v>
      </c>
      <c r="M3" s="55">
        <v>-4</v>
      </c>
      <c r="N3" s="67"/>
      <c r="O3" s="67">
        <v>30</v>
      </c>
      <c r="P3" s="66">
        <f>L3-SUM(M3:O3)</f>
        <v>2807</v>
      </c>
      <c r="Q3" s="69" t="s">
        <v>61</v>
      </c>
      <c r="R3" s="13"/>
    </row>
    <row r="4" spans="1:19" s="10" customFormat="1" ht="36" customHeight="1" outlineLevel="1">
      <c r="A4" s="54"/>
      <c r="B4" s="71" t="s">
        <v>62</v>
      </c>
      <c r="C4" s="49"/>
      <c r="D4" s="72"/>
      <c r="E4" s="73"/>
      <c r="F4" s="52"/>
      <c r="G4" s="74"/>
      <c r="H4" s="47">
        <f t="shared" ref="H4:P4" si="0">SUBTOTAL(9,H3:H3)</f>
        <v>2</v>
      </c>
      <c r="I4" s="75">
        <f t="shared" si="0"/>
        <v>1405</v>
      </c>
      <c r="J4" s="75">
        <f t="shared" si="0"/>
        <v>1299</v>
      </c>
      <c r="K4" s="76">
        <f t="shared" si="0"/>
        <v>129</v>
      </c>
      <c r="L4" s="77">
        <f t="shared" si="0"/>
        <v>2833</v>
      </c>
      <c r="M4" s="78">
        <f t="shared" si="0"/>
        <v>-4</v>
      </c>
      <c r="N4" s="75">
        <f t="shared" si="0"/>
        <v>0</v>
      </c>
      <c r="O4" s="75">
        <f t="shared" si="0"/>
        <v>30</v>
      </c>
      <c r="P4" s="79">
        <f t="shared" si="0"/>
        <v>2807</v>
      </c>
      <c r="Q4" s="23"/>
      <c r="R4" s="13"/>
    </row>
    <row r="5" spans="1:19" s="10" customFormat="1" ht="36" customHeight="1" outlineLevel="2">
      <c r="A5" s="37" t="s">
        <v>25</v>
      </c>
      <c r="B5" s="24" t="s">
        <v>26</v>
      </c>
      <c r="C5" s="31" t="s">
        <v>27</v>
      </c>
      <c r="D5" s="32" t="s">
        <v>2</v>
      </c>
      <c r="E5" s="33" t="s">
        <v>17</v>
      </c>
      <c r="F5" s="30">
        <v>170</v>
      </c>
      <c r="G5" s="34" t="s">
        <v>28</v>
      </c>
      <c r="H5" s="43">
        <v>3</v>
      </c>
      <c r="I5" s="28">
        <v>1978</v>
      </c>
      <c r="J5" s="10">
        <v>1558</v>
      </c>
      <c r="K5" s="27">
        <v>194</v>
      </c>
      <c r="L5" s="35">
        <f>SUM(I5:K5)</f>
        <v>3730</v>
      </c>
      <c r="M5" s="27"/>
      <c r="N5" s="28"/>
      <c r="O5" s="28"/>
      <c r="P5" s="29">
        <f>L5-SUM(M5:O5)</f>
        <v>3730</v>
      </c>
      <c r="Q5" s="23" t="s">
        <v>48</v>
      </c>
      <c r="R5" s="13"/>
    </row>
    <row r="6" spans="1:19" s="7" customFormat="1" ht="36" customHeight="1" outlineLevel="2">
      <c r="A6" s="37" t="s">
        <v>25</v>
      </c>
      <c r="B6" s="24" t="s">
        <v>26</v>
      </c>
      <c r="C6" s="31" t="s">
        <v>27</v>
      </c>
      <c r="D6" s="32" t="s">
        <v>2</v>
      </c>
      <c r="E6" s="33" t="s">
        <v>17</v>
      </c>
      <c r="F6" s="30">
        <v>170</v>
      </c>
      <c r="G6" s="34" t="s">
        <v>44</v>
      </c>
      <c r="H6" s="43">
        <v>3</v>
      </c>
      <c r="I6" s="28">
        <v>1978</v>
      </c>
      <c r="J6" s="10">
        <v>1558</v>
      </c>
      <c r="K6" s="27">
        <v>194</v>
      </c>
      <c r="L6" s="35">
        <f>SUM(I6:K6)</f>
        <v>3730</v>
      </c>
      <c r="M6" s="27"/>
      <c r="N6" s="28"/>
      <c r="O6" s="28"/>
      <c r="P6" s="29">
        <f>L6-SUM(M6:O6)</f>
        <v>3730</v>
      </c>
      <c r="Q6" s="23" t="s">
        <v>48</v>
      </c>
      <c r="R6" s="12"/>
      <c r="S6" s="21"/>
    </row>
    <row r="7" spans="1:19" s="7" customFormat="1" ht="36" customHeight="1" outlineLevel="1">
      <c r="A7" s="47"/>
      <c r="B7" s="80" t="s">
        <v>63</v>
      </c>
      <c r="C7" s="49"/>
      <c r="D7" s="50"/>
      <c r="E7" s="51"/>
      <c r="F7" s="52"/>
      <c r="G7" s="53"/>
      <c r="H7" s="54">
        <f t="shared" ref="H7:P7" si="1">SUBTOTAL(9,H5:H6)</f>
        <v>6</v>
      </c>
      <c r="I7" s="75">
        <f t="shared" si="1"/>
        <v>3956</v>
      </c>
      <c r="J7" s="75">
        <f t="shared" si="1"/>
        <v>3116</v>
      </c>
      <c r="K7" s="76">
        <f t="shared" si="1"/>
        <v>388</v>
      </c>
      <c r="L7" s="77">
        <f t="shared" si="1"/>
        <v>7460</v>
      </c>
      <c r="M7" s="76">
        <f t="shared" si="1"/>
        <v>0</v>
      </c>
      <c r="N7" s="75">
        <f t="shared" si="1"/>
        <v>0</v>
      </c>
      <c r="O7" s="75">
        <f t="shared" si="1"/>
        <v>0</v>
      </c>
      <c r="P7" s="79">
        <f t="shared" si="1"/>
        <v>7460</v>
      </c>
      <c r="Q7" s="23"/>
      <c r="R7" s="12"/>
      <c r="S7" s="21"/>
    </row>
    <row r="8" spans="1:19" s="10" customFormat="1" ht="36" customHeight="1" outlineLevel="2">
      <c r="A8" s="37" t="s">
        <v>38</v>
      </c>
      <c r="B8" s="24" t="s">
        <v>39</v>
      </c>
      <c r="C8" s="25" t="s">
        <v>40</v>
      </c>
      <c r="D8" s="60" t="s">
        <v>2</v>
      </c>
      <c r="E8" s="44" t="s">
        <v>41</v>
      </c>
      <c r="F8" s="24">
        <v>190</v>
      </c>
      <c r="G8" s="91" t="s">
        <v>70</v>
      </c>
      <c r="H8" s="92">
        <v>21</v>
      </c>
      <c r="I8" s="93">
        <v>14751</v>
      </c>
      <c r="J8" s="93">
        <v>13636</v>
      </c>
      <c r="K8" s="94">
        <v>406</v>
      </c>
      <c r="L8" s="94">
        <f>SUM(I8:K8)</f>
        <v>28793</v>
      </c>
      <c r="M8" s="93">
        <v>318</v>
      </c>
      <c r="N8" s="94">
        <v>223</v>
      </c>
      <c r="O8" s="95"/>
      <c r="P8" s="96">
        <f>L8-SUM(M8:O8)</f>
        <v>28252</v>
      </c>
      <c r="Q8" s="97" t="s">
        <v>71</v>
      </c>
      <c r="R8" s="13"/>
    </row>
    <row r="9" spans="1:19" s="10" customFormat="1" ht="36" customHeight="1" outlineLevel="1">
      <c r="A9" s="47"/>
      <c r="B9" s="80" t="s">
        <v>64</v>
      </c>
      <c r="C9" s="81"/>
      <c r="D9" s="82"/>
      <c r="E9" s="83"/>
      <c r="F9" s="48"/>
      <c r="G9" s="53"/>
      <c r="H9" s="54">
        <f t="shared" ref="H9:P9" si="2">SUBTOTAL(9,H8:H8)</f>
        <v>21</v>
      </c>
      <c r="I9" s="84">
        <f t="shared" si="2"/>
        <v>14751</v>
      </c>
      <c r="J9" s="84">
        <f t="shared" si="2"/>
        <v>13636</v>
      </c>
      <c r="K9" s="77">
        <f t="shared" si="2"/>
        <v>406</v>
      </c>
      <c r="L9" s="77">
        <f t="shared" si="2"/>
        <v>28793</v>
      </c>
      <c r="M9" s="84">
        <f t="shared" si="2"/>
        <v>318</v>
      </c>
      <c r="N9" s="77">
        <f t="shared" si="2"/>
        <v>223</v>
      </c>
      <c r="O9" s="84">
        <f t="shared" si="2"/>
        <v>0</v>
      </c>
      <c r="P9" s="85">
        <f t="shared" si="2"/>
        <v>28252</v>
      </c>
      <c r="Q9" s="68"/>
      <c r="R9" s="13"/>
    </row>
    <row r="10" spans="1:19" s="10" customFormat="1" ht="36" customHeight="1" outlineLevel="2">
      <c r="A10" s="28" t="s">
        <v>31</v>
      </c>
      <c r="B10" s="38" t="s">
        <v>29</v>
      </c>
      <c r="C10" s="31" t="s">
        <v>27</v>
      </c>
      <c r="D10" s="32" t="s">
        <v>2</v>
      </c>
      <c r="E10" s="33" t="s">
        <v>17</v>
      </c>
      <c r="F10" s="30">
        <v>170</v>
      </c>
      <c r="G10" s="26" t="s">
        <v>30</v>
      </c>
      <c r="H10" s="37">
        <v>9</v>
      </c>
      <c r="I10" s="28">
        <v>5934</v>
      </c>
      <c r="J10" s="10">
        <v>4675</v>
      </c>
      <c r="K10" s="27">
        <v>581</v>
      </c>
      <c r="L10" s="35">
        <f>SUM(I10:K10)</f>
        <v>11190</v>
      </c>
      <c r="M10" s="55">
        <v>-1</v>
      </c>
      <c r="N10" s="28"/>
      <c r="O10" s="28">
        <v>221</v>
      </c>
      <c r="P10" s="29">
        <f>L10-SUM(M10:O10)</f>
        <v>10970</v>
      </c>
      <c r="Q10" s="23" t="s">
        <v>49</v>
      </c>
      <c r="R10" s="13"/>
    </row>
    <row r="11" spans="1:19" s="10" customFormat="1" ht="36" customHeight="1" outlineLevel="1">
      <c r="A11" s="75"/>
      <c r="B11" s="86" t="s">
        <v>65</v>
      </c>
      <c r="C11" s="49"/>
      <c r="D11" s="50"/>
      <c r="E11" s="51"/>
      <c r="F11" s="52"/>
      <c r="G11" s="87"/>
      <c r="H11" s="47">
        <f t="shared" ref="H11:P11" si="3">SUBTOTAL(9,H10:H10)</f>
        <v>9</v>
      </c>
      <c r="I11" s="75">
        <f t="shared" si="3"/>
        <v>5934</v>
      </c>
      <c r="J11" s="75">
        <f t="shared" si="3"/>
        <v>4675</v>
      </c>
      <c r="K11" s="76">
        <f t="shared" si="3"/>
        <v>581</v>
      </c>
      <c r="L11" s="77">
        <f t="shared" si="3"/>
        <v>11190</v>
      </c>
      <c r="M11" s="78">
        <f t="shared" si="3"/>
        <v>-1</v>
      </c>
      <c r="N11" s="75">
        <f t="shared" si="3"/>
        <v>0</v>
      </c>
      <c r="O11" s="75">
        <f t="shared" si="3"/>
        <v>221</v>
      </c>
      <c r="P11" s="79">
        <f t="shared" si="3"/>
        <v>10970</v>
      </c>
      <c r="Q11" s="23"/>
      <c r="R11" s="13"/>
    </row>
    <row r="12" spans="1:19" s="10" customFormat="1" ht="36" customHeight="1" outlineLevel="2">
      <c r="A12" s="43" t="s">
        <v>42</v>
      </c>
      <c r="B12" s="30" t="s">
        <v>43</v>
      </c>
      <c r="C12" s="31" t="s">
        <v>24</v>
      </c>
      <c r="D12" s="32" t="s">
        <v>2</v>
      </c>
      <c r="E12" s="44" t="s">
        <v>17</v>
      </c>
      <c r="F12" s="24">
        <v>170</v>
      </c>
      <c r="G12" s="34" t="s">
        <v>45</v>
      </c>
      <c r="H12" s="43">
        <v>22</v>
      </c>
      <c r="I12" s="28">
        <v>14506</v>
      </c>
      <c r="J12" s="10">
        <v>11429</v>
      </c>
      <c r="K12" s="27">
        <v>1419</v>
      </c>
      <c r="L12" s="35">
        <f>SUM(I12:K12)</f>
        <v>27354</v>
      </c>
      <c r="M12" s="10">
        <v>576</v>
      </c>
      <c r="N12" s="27">
        <v>405</v>
      </c>
      <c r="O12" s="28"/>
      <c r="P12" s="29">
        <f>L12-SUM(M12:O12)</f>
        <v>26373</v>
      </c>
      <c r="Q12" s="23" t="s">
        <v>46</v>
      </c>
      <c r="R12" s="13"/>
    </row>
    <row r="13" spans="1:19" s="10" customFormat="1" ht="36" customHeight="1" outlineLevel="1">
      <c r="A13" s="54"/>
      <c r="B13" s="71" t="s">
        <v>66</v>
      </c>
      <c r="C13" s="49"/>
      <c r="D13" s="50"/>
      <c r="E13" s="83"/>
      <c r="F13" s="48"/>
      <c r="G13" s="53"/>
      <c r="H13" s="54">
        <f t="shared" ref="H13:P13" si="4">SUBTOTAL(9,H12:H12)</f>
        <v>22</v>
      </c>
      <c r="I13" s="75">
        <f t="shared" si="4"/>
        <v>14506</v>
      </c>
      <c r="J13" s="75">
        <f t="shared" si="4"/>
        <v>11429</v>
      </c>
      <c r="K13" s="76">
        <f t="shared" si="4"/>
        <v>1419</v>
      </c>
      <c r="L13" s="77">
        <f t="shared" si="4"/>
        <v>27354</v>
      </c>
      <c r="M13" s="75">
        <f t="shared" si="4"/>
        <v>576</v>
      </c>
      <c r="N13" s="76">
        <f t="shared" si="4"/>
        <v>405</v>
      </c>
      <c r="O13" s="75">
        <f t="shared" si="4"/>
        <v>0</v>
      </c>
      <c r="P13" s="79">
        <f t="shared" si="4"/>
        <v>26373</v>
      </c>
      <c r="Q13" s="23"/>
      <c r="R13" s="13"/>
    </row>
    <row r="14" spans="1:19" s="10" customFormat="1" ht="36" customHeight="1" outlineLevel="2">
      <c r="A14" s="10" t="s">
        <v>32</v>
      </c>
      <c r="B14" s="38" t="s">
        <v>33</v>
      </c>
      <c r="C14" s="31" t="s">
        <v>34</v>
      </c>
      <c r="D14" s="40" t="s">
        <v>35</v>
      </c>
      <c r="E14" s="41" t="s">
        <v>36</v>
      </c>
      <c r="F14" s="42">
        <v>245</v>
      </c>
      <c r="G14" s="26" t="s">
        <v>37</v>
      </c>
      <c r="H14" s="37">
        <v>14</v>
      </c>
      <c r="I14" s="28">
        <v>11487</v>
      </c>
      <c r="J14" s="10">
        <v>8367</v>
      </c>
      <c r="K14" s="27">
        <v>903</v>
      </c>
      <c r="L14" s="35">
        <f>SUM(I14:K14)</f>
        <v>20757</v>
      </c>
      <c r="M14" s="27">
        <v>15</v>
      </c>
      <c r="N14" s="28"/>
      <c r="O14" s="28">
        <v>550</v>
      </c>
      <c r="P14" s="29">
        <f>L14-SUM(M14:O14)</f>
        <v>20192</v>
      </c>
      <c r="Q14" s="23" t="s">
        <v>50</v>
      </c>
      <c r="R14" s="13"/>
    </row>
    <row r="15" spans="1:19" s="10" customFormat="1" ht="36" customHeight="1" outlineLevel="1">
      <c r="A15" s="75"/>
      <c r="B15" s="86" t="s">
        <v>67</v>
      </c>
      <c r="C15" s="49"/>
      <c r="D15" s="88"/>
      <c r="E15" s="89"/>
      <c r="F15" s="90"/>
      <c r="G15" s="87"/>
      <c r="H15" s="47">
        <f t="shared" ref="H15:P15" si="5">SUBTOTAL(9,H14:H14)</f>
        <v>14</v>
      </c>
      <c r="I15" s="75">
        <f t="shared" si="5"/>
        <v>11487</v>
      </c>
      <c r="J15" s="75">
        <f t="shared" si="5"/>
        <v>8367</v>
      </c>
      <c r="K15" s="76">
        <f t="shared" si="5"/>
        <v>903</v>
      </c>
      <c r="L15" s="77">
        <f t="shared" si="5"/>
        <v>20757</v>
      </c>
      <c r="M15" s="76">
        <f t="shared" si="5"/>
        <v>15</v>
      </c>
      <c r="N15" s="75">
        <f t="shared" si="5"/>
        <v>0</v>
      </c>
      <c r="O15" s="75">
        <f t="shared" si="5"/>
        <v>550</v>
      </c>
      <c r="P15" s="79">
        <f t="shared" si="5"/>
        <v>20192</v>
      </c>
      <c r="Q15" s="23"/>
      <c r="R15" s="13"/>
    </row>
    <row r="16" spans="1:19" s="10" customFormat="1" ht="36" customHeight="1" outlineLevel="2">
      <c r="A16" s="56" t="s">
        <v>20</v>
      </c>
      <c r="B16" s="30" t="s">
        <v>19</v>
      </c>
      <c r="C16" s="31" t="s">
        <v>27</v>
      </c>
      <c r="D16" s="32" t="s">
        <v>2</v>
      </c>
      <c r="E16" s="33" t="s">
        <v>17</v>
      </c>
      <c r="F16" s="30">
        <v>170</v>
      </c>
      <c r="G16" s="34" t="s">
        <v>54</v>
      </c>
      <c r="H16" s="46">
        <v>1</v>
      </c>
      <c r="I16" s="29">
        <v>659</v>
      </c>
      <c r="J16" s="29">
        <v>519</v>
      </c>
      <c r="K16" s="29">
        <v>65</v>
      </c>
      <c r="L16" s="35">
        <f>SUM(I16:K16)</f>
        <v>1243</v>
      </c>
      <c r="M16" s="39"/>
      <c r="N16" s="39"/>
      <c r="O16" s="39"/>
      <c r="P16" s="29">
        <f>L16-SUM(M16:O16)</f>
        <v>1243</v>
      </c>
      <c r="Q16" s="23" t="s">
        <v>18</v>
      </c>
      <c r="R16" s="13"/>
    </row>
    <row r="17" spans="1:19" s="10" customFormat="1" ht="36" customHeight="1" outlineLevel="2">
      <c r="A17" s="37" t="s">
        <v>20</v>
      </c>
      <c r="B17" s="30" t="s">
        <v>19</v>
      </c>
      <c r="C17" s="25" t="s">
        <v>22</v>
      </c>
      <c r="D17" s="32" t="s">
        <v>2</v>
      </c>
      <c r="E17" s="33" t="s">
        <v>17</v>
      </c>
      <c r="F17" s="30">
        <v>170</v>
      </c>
      <c r="G17" s="34" t="s">
        <v>23</v>
      </c>
      <c r="H17" s="43">
        <v>4</v>
      </c>
      <c r="I17" s="28">
        <v>2637</v>
      </c>
      <c r="J17" s="10">
        <v>2078</v>
      </c>
      <c r="K17" s="27">
        <v>258</v>
      </c>
      <c r="L17" s="35">
        <f>SUM(I17:K17)</f>
        <v>4973</v>
      </c>
      <c r="M17" s="27"/>
      <c r="N17" s="28"/>
      <c r="O17" s="28"/>
      <c r="P17" s="29">
        <f>L17-SUM(M17:O17)</f>
        <v>4973</v>
      </c>
      <c r="Q17" s="23" t="s">
        <v>47</v>
      </c>
      <c r="R17" s="13"/>
    </row>
    <row r="18" spans="1:19" s="10" customFormat="1" ht="36" customHeight="1" outlineLevel="2">
      <c r="A18" s="37" t="s">
        <v>20</v>
      </c>
      <c r="B18" s="30" t="s">
        <v>19</v>
      </c>
      <c r="C18" s="25" t="s">
        <v>24</v>
      </c>
      <c r="D18" s="32" t="s">
        <v>2</v>
      </c>
      <c r="E18" s="33" t="s">
        <v>17</v>
      </c>
      <c r="F18" s="30">
        <v>170</v>
      </c>
      <c r="G18" s="34" t="s">
        <v>60</v>
      </c>
      <c r="H18" s="43">
        <v>10</v>
      </c>
      <c r="I18" s="28">
        <v>6594</v>
      </c>
      <c r="J18" s="10">
        <v>5195</v>
      </c>
      <c r="K18" s="27">
        <v>645</v>
      </c>
      <c r="L18" s="35">
        <f>SUM(I18:K18)</f>
        <v>12434</v>
      </c>
      <c r="M18" s="27"/>
      <c r="N18" s="28"/>
      <c r="O18" s="28"/>
      <c r="P18" s="29">
        <f>L18-SUM(M18:O18)</f>
        <v>12434</v>
      </c>
      <c r="Q18" s="23" t="s">
        <v>72</v>
      </c>
      <c r="R18" s="13"/>
    </row>
    <row r="19" spans="1:19" s="10" customFormat="1" ht="36" customHeight="1" outlineLevel="1">
      <c r="A19" s="47"/>
      <c r="B19" s="71" t="s">
        <v>68</v>
      </c>
      <c r="C19" s="81"/>
      <c r="D19" s="50"/>
      <c r="E19" s="51"/>
      <c r="F19" s="52"/>
      <c r="G19" s="53"/>
      <c r="H19" s="54">
        <f t="shared" ref="H19:P19" si="6">SUBTOTAL(9,H16:H18)</f>
        <v>15</v>
      </c>
      <c r="I19" s="75">
        <f t="shared" si="6"/>
        <v>9890</v>
      </c>
      <c r="J19" s="75">
        <f t="shared" si="6"/>
        <v>7792</v>
      </c>
      <c r="K19" s="76">
        <f t="shared" si="6"/>
        <v>968</v>
      </c>
      <c r="L19" s="77">
        <f t="shared" si="6"/>
        <v>18650</v>
      </c>
      <c r="M19" s="76">
        <f t="shared" si="6"/>
        <v>0</v>
      </c>
      <c r="N19" s="75">
        <f t="shared" si="6"/>
        <v>0</v>
      </c>
      <c r="O19" s="75">
        <f t="shared" si="6"/>
        <v>0</v>
      </c>
      <c r="P19" s="79">
        <f t="shared" si="6"/>
        <v>18650</v>
      </c>
      <c r="Q19" s="23"/>
      <c r="R19" s="13"/>
    </row>
    <row r="20" spans="1:19" s="10" customFormat="1" ht="36" customHeight="1">
      <c r="A20" s="37"/>
      <c r="B20" s="70" t="s">
        <v>69</v>
      </c>
      <c r="C20" s="25"/>
      <c r="D20" s="32"/>
      <c r="E20" s="33"/>
      <c r="F20" s="30"/>
      <c r="G20" s="34"/>
      <c r="H20" s="43">
        <f t="shared" ref="H20:P20" si="7">SUBTOTAL(9,H3:H18)</f>
        <v>89</v>
      </c>
      <c r="I20" s="28">
        <f t="shared" si="7"/>
        <v>61929</v>
      </c>
      <c r="J20" s="10">
        <f t="shared" si="7"/>
        <v>50314</v>
      </c>
      <c r="K20" s="27">
        <f t="shared" si="7"/>
        <v>4794</v>
      </c>
      <c r="L20" s="35">
        <f t="shared" si="7"/>
        <v>117037</v>
      </c>
      <c r="M20" s="27">
        <f t="shared" si="7"/>
        <v>904</v>
      </c>
      <c r="N20" s="28">
        <f t="shared" si="7"/>
        <v>628</v>
      </c>
      <c r="O20" s="28">
        <f t="shared" si="7"/>
        <v>801</v>
      </c>
      <c r="P20" s="29">
        <f t="shared" si="7"/>
        <v>114704</v>
      </c>
      <c r="Q20" s="23"/>
      <c r="R20" s="13"/>
    </row>
    <row r="22" spans="1:19" s="10" customFormat="1" ht="28.2" customHeight="1">
      <c r="A22" s="20" t="s">
        <v>13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s="10" customFormat="1" ht="19.5" customHeight="1">
      <c r="A23" s="17"/>
      <c r="B23" s="17"/>
      <c r="C23" s="17"/>
      <c r="D23" s="17"/>
      <c r="E23" s="17"/>
      <c r="F23" s="17"/>
      <c r="G23" s="99" t="s">
        <v>14</v>
      </c>
      <c r="H23" s="99"/>
      <c r="I23" s="99"/>
      <c r="J23" s="17"/>
      <c r="K23" s="17"/>
      <c r="L23" s="17"/>
      <c r="M23" s="17"/>
      <c r="N23" s="17"/>
      <c r="O23" s="17"/>
      <c r="P23" s="17"/>
      <c r="Q23" s="17"/>
      <c r="R23" s="17"/>
      <c r="S23" s="17"/>
    </row>
  </sheetData>
  <sortState ref="A3:Q12">
    <sortCondition ref="B2"/>
  </sortState>
  <mergeCells count="2">
    <mergeCell ref="A1:Q1"/>
    <mergeCell ref="G23:I23"/>
  </mergeCells>
  <phoneticPr fontId="18" type="noConversion"/>
  <pageMargins left="7.874015748031496E-2" right="7.874015748031496E-2" top="0.15748031496062992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105.5 (2)</vt:lpstr>
      <vt:lpstr>'105.5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2016-05-31T08:55:20Z</cp:lastPrinted>
  <dcterms:created xsi:type="dcterms:W3CDTF">2013-06-25T01:13:31Z</dcterms:created>
  <dcterms:modified xsi:type="dcterms:W3CDTF">2016-05-31T09:07:30Z</dcterms:modified>
</cp:coreProperties>
</file>