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8" windowWidth="14700" windowHeight="7680"/>
  </bookViews>
  <sheets>
    <sheet name="10512 (2)" sheetId="8" r:id="rId1"/>
  </sheets>
  <definedNames>
    <definedName name="_xlnm.Print_Titles" localSheetId="0">'10512 (2)'!$1:$2</definedName>
  </definedNames>
  <calcPr calcId="125725"/>
</workbook>
</file>

<file path=xl/calcChain.xml><?xml version="1.0" encoding="utf-8"?>
<calcChain xmlns="http://schemas.openxmlformats.org/spreadsheetml/2006/main">
  <c r="Q18" i="8"/>
  <c r="P18"/>
  <c r="O18"/>
  <c r="N18"/>
  <c r="M18"/>
  <c r="L18"/>
  <c r="K18"/>
  <c r="J18"/>
  <c r="I18"/>
  <c r="H18"/>
  <c r="Q17"/>
  <c r="P17"/>
  <c r="O17"/>
  <c r="N17"/>
  <c r="M17"/>
  <c r="L17"/>
  <c r="K17"/>
  <c r="J17"/>
  <c r="I17"/>
  <c r="H17"/>
  <c r="Q15"/>
  <c r="P15"/>
  <c r="O15"/>
  <c r="N15"/>
  <c r="M15"/>
  <c r="L15"/>
  <c r="K15"/>
  <c r="J15"/>
  <c r="I15"/>
  <c r="H15"/>
  <c r="Q11"/>
  <c r="P11"/>
  <c r="O11"/>
  <c r="N11"/>
  <c r="M11"/>
  <c r="L11"/>
  <c r="K11"/>
  <c r="J11"/>
  <c r="I11"/>
  <c r="H11"/>
  <c r="Q9"/>
  <c r="P9"/>
  <c r="O9"/>
  <c r="N9"/>
  <c r="M9"/>
  <c r="L9"/>
  <c r="K9"/>
  <c r="J9"/>
  <c r="I9"/>
  <c r="H9"/>
  <c r="Q7"/>
  <c r="P7"/>
  <c r="O7"/>
  <c r="N7"/>
  <c r="M7"/>
  <c r="L7"/>
  <c r="K7"/>
  <c r="J7"/>
  <c r="I7"/>
  <c r="H7"/>
  <c r="Q5"/>
  <c r="P5"/>
  <c r="O5"/>
  <c r="N5"/>
  <c r="M5"/>
  <c r="L5"/>
  <c r="K5"/>
  <c r="J5"/>
  <c r="I5"/>
  <c r="H5"/>
  <c r="L8"/>
  <c r="Q8" s="1"/>
  <c r="L14"/>
  <c r="Q14" s="1"/>
  <c r="L4"/>
  <c r="Q4" s="1"/>
  <c r="L10"/>
  <c r="Q10" s="1"/>
  <c r="L13"/>
  <c r="Q13" s="1"/>
  <c r="L12"/>
  <c r="Q12" s="1"/>
  <c r="L3"/>
  <c r="Q3" s="1"/>
  <c r="L16"/>
  <c r="Q16" s="1"/>
  <c r="L6"/>
  <c r="Q6" s="1"/>
</calcChain>
</file>

<file path=xl/sharedStrings.xml><?xml version="1.0" encoding="utf-8"?>
<sst xmlns="http://schemas.openxmlformats.org/spreadsheetml/2006/main" count="91" uniqueCount="64">
  <si>
    <t>請假人</t>
  </si>
  <si>
    <t>假別</t>
  </si>
  <si>
    <t>大學畢</t>
  </si>
  <si>
    <t>有教師證</t>
  </si>
  <si>
    <t>吳憶婷</t>
    <phoneticPr fontId="18" type="noConversion"/>
  </si>
  <si>
    <t>代課人</t>
    <phoneticPr fontId="20" type="noConversion"/>
  </si>
  <si>
    <t>學歷</t>
    <phoneticPr fontId="20" type="noConversion"/>
  </si>
  <si>
    <t>教師資格</t>
    <phoneticPr fontId="20" type="noConversion"/>
  </si>
  <si>
    <t>薪額</t>
    <phoneticPr fontId="20" type="noConversion"/>
  </si>
  <si>
    <t>代課起迄</t>
    <phoneticPr fontId="20" type="noConversion"/>
  </si>
  <si>
    <t>合計天數</t>
    <phoneticPr fontId="20" type="noConversion"/>
  </si>
  <si>
    <t>總日額(元)</t>
    <phoneticPr fontId="20" type="noConversion"/>
  </si>
  <si>
    <t>學術研究費(元)</t>
    <phoneticPr fontId="20" type="noConversion"/>
  </si>
  <si>
    <t>實領金額</t>
    <phoneticPr fontId="20" type="noConversion"/>
  </si>
  <si>
    <t>備註</t>
    <phoneticPr fontId="20" type="noConversion"/>
  </si>
  <si>
    <t>資源班</t>
    <phoneticPr fontId="18" type="noConversion"/>
  </si>
  <si>
    <t>控管</t>
    <phoneticPr fontId="18" type="noConversion"/>
  </si>
  <si>
    <t>製表                                 教務處                                   出納組長                                人事室                                     會計室                               校長</t>
    <phoneticPr fontId="20" type="noConversion"/>
  </si>
  <si>
    <t>（列報所得）</t>
    <phoneticPr fontId="18" type="noConversion"/>
  </si>
  <si>
    <t>應領金額</t>
    <phoneticPr fontId="20" type="noConversion"/>
  </si>
  <si>
    <t>導師費/特教津貼(元)</t>
    <phoneticPr fontId="20" type="noConversion"/>
  </si>
  <si>
    <t>無教師證</t>
    <phoneticPr fontId="18" type="noConversion"/>
  </si>
  <si>
    <t>導師費及學術研究費8折各1日</t>
    <phoneticPr fontId="18" type="noConversion"/>
  </si>
  <si>
    <t>葉淑莉</t>
    <phoneticPr fontId="18" type="noConversion"/>
  </si>
  <si>
    <t>蘇巧玄</t>
    <phoneticPr fontId="18" type="noConversion"/>
  </si>
  <si>
    <t>12/1~12/15</t>
    <phoneticPr fontId="18" type="noConversion"/>
  </si>
  <si>
    <t>娩假</t>
    <phoneticPr fontId="18" type="noConversion"/>
  </si>
  <si>
    <t>徐怡雯</t>
    <phoneticPr fontId="18" type="noConversion"/>
  </si>
  <si>
    <t>吳宜芬</t>
    <phoneticPr fontId="18" type="noConversion"/>
  </si>
  <si>
    <t>喪假</t>
    <phoneticPr fontId="18" type="noConversion"/>
  </si>
  <si>
    <t>12/1</t>
    <phoneticPr fontId="18" type="noConversion"/>
  </si>
  <si>
    <t>蔡侑鍹</t>
    <phoneticPr fontId="18" type="noConversion"/>
  </si>
  <si>
    <t>病假</t>
    <phoneticPr fontId="18" type="noConversion"/>
  </si>
  <si>
    <t>補發11/28、11/29</t>
    <phoneticPr fontId="18" type="noConversion"/>
  </si>
  <si>
    <t>11月勞保代扣</t>
    <phoneticPr fontId="18" type="noConversion"/>
  </si>
  <si>
    <t>11月健保代扣</t>
    <phoneticPr fontId="18" type="noConversion"/>
  </si>
  <si>
    <t>12月勞保代扣</t>
    <phoneticPr fontId="18" type="noConversion"/>
  </si>
  <si>
    <t>12月健保代扣</t>
    <phoneticPr fontId="18" type="noConversion"/>
  </si>
  <si>
    <t>導師費及學術研究費8折各11日</t>
    <phoneticPr fontId="18" type="noConversion"/>
  </si>
  <si>
    <t>導師費及學術研究費8折各2日</t>
    <phoneticPr fontId="18" type="noConversion"/>
  </si>
  <si>
    <t>台南市北區文元國小105年12月份日薪代課教師日數費用明細表</t>
    <phoneticPr fontId="20" type="noConversion"/>
  </si>
  <si>
    <t>12/1~12/30</t>
    <phoneticPr fontId="18" type="noConversion"/>
  </si>
  <si>
    <t>蔡青穎</t>
    <phoneticPr fontId="18" type="noConversion"/>
  </si>
  <si>
    <t>陳冠之</t>
    <phoneticPr fontId="18" type="noConversion"/>
  </si>
  <si>
    <t>12/13、12/15</t>
    <phoneticPr fontId="18" type="noConversion"/>
  </si>
  <si>
    <t>黃湘君</t>
    <phoneticPr fontId="18" type="noConversion"/>
  </si>
  <si>
    <t>楊文盈</t>
    <phoneticPr fontId="18" type="noConversion"/>
  </si>
  <si>
    <t>12/15、12/16</t>
    <phoneticPr fontId="18" type="noConversion"/>
  </si>
  <si>
    <t>12/20、12/23、12/26、12/27</t>
    <phoneticPr fontId="18" type="noConversion"/>
  </si>
  <si>
    <t>研所畢</t>
    <phoneticPr fontId="18" type="noConversion"/>
  </si>
  <si>
    <t>陳淑萍</t>
    <phoneticPr fontId="18" type="noConversion"/>
  </si>
  <si>
    <t>12/16~12/30</t>
    <phoneticPr fontId="18" type="noConversion"/>
  </si>
  <si>
    <t>導師費及學術研究費8折各4日</t>
    <phoneticPr fontId="18" type="noConversion"/>
  </si>
  <si>
    <t>吳宜芬 合計</t>
  </si>
  <si>
    <t>吳憶婷 合計</t>
  </si>
  <si>
    <t>黃湘君 合計</t>
  </si>
  <si>
    <t>蔡青穎 合計</t>
  </si>
  <si>
    <t>蘇巧玄 合計</t>
  </si>
  <si>
    <t>總計</t>
  </si>
  <si>
    <t>陳佳菱</t>
    <phoneticPr fontId="18" type="noConversion"/>
  </si>
  <si>
    <t>陸金玫</t>
    <phoneticPr fontId="18" type="noConversion"/>
  </si>
  <si>
    <t>12/27</t>
    <phoneticPr fontId="18" type="noConversion"/>
  </si>
  <si>
    <t>特教津貼及學術研究費各21日</t>
    <phoneticPr fontId="18" type="noConversion"/>
  </si>
  <si>
    <t>陸金玫 合計</t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</si>
</sst>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3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76" fontId="21" fillId="0" borderId="11" xfId="0" applyNumberFormat="1" applyFont="1" applyFill="1" applyBorder="1">
      <alignment vertical="center"/>
    </xf>
    <xf numFmtId="176" fontId="21" fillId="0" borderId="11" xfId="0" applyNumberFormat="1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>
      <alignment vertical="center" wrapText="1"/>
    </xf>
    <xf numFmtId="176" fontId="21" fillId="0" borderId="11" xfId="0" applyNumberFormat="1" applyFont="1" applyBorder="1" applyAlignment="1">
      <alignment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176" fontId="21" fillId="0" borderId="11" xfId="0" applyNumberFormat="1" applyFont="1" applyBorder="1" applyAlignment="1">
      <alignment horizontal="center" vertical="center"/>
    </xf>
    <xf numFmtId="176" fontId="21" fillId="0" borderId="0" xfId="0" applyNumberFormat="1" applyFont="1">
      <alignment vertical="center"/>
    </xf>
    <xf numFmtId="176" fontId="21" fillId="0" borderId="11" xfId="0" applyNumberFormat="1" applyFont="1" applyFill="1" applyBorder="1" applyAlignment="1">
      <alignment horizontal="left" vertical="center" wrapText="1"/>
    </xf>
    <xf numFmtId="176" fontId="21" fillId="0" borderId="11" xfId="0" applyNumberFormat="1" applyFont="1" applyFill="1" applyBorder="1" applyAlignment="1">
      <alignment horizontal="center" vertical="center"/>
    </xf>
    <xf numFmtId="176" fontId="24" fillId="33" borderId="0" xfId="0" applyNumberFormat="1" applyFont="1" applyFill="1">
      <alignment vertical="center"/>
    </xf>
    <xf numFmtId="176" fontId="21" fillId="0" borderId="11" xfId="0" applyNumberFormat="1" applyFont="1" applyBorder="1" applyAlignment="1">
      <alignment horizontal="left" vertical="center" wrapText="1"/>
    </xf>
    <xf numFmtId="176" fontId="21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vertical="center" wrapText="1"/>
    </xf>
    <xf numFmtId="176" fontId="24" fillId="0" borderId="0" xfId="0" applyNumberFormat="1" applyFont="1">
      <alignment vertical="center"/>
    </xf>
    <xf numFmtId="176" fontId="24" fillId="0" borderId="0" xfId="0" applyNumberFormat="1" applyFont="1" applyAlignment="1">
      <alignment horizontal="right" vertical="center"/>
    </xf>
    <xf numFmtId="176" fontId="24" fillId="0" borderId="0" xfId="0" applyNumberFormat="1" applyFont="1" applyAlignment="1">
      <alignment horizontal="center" vertical="center"/>
    </xf>
    <xf numFmtId="0" fontId="24" fillId="0" borderId="0" xfId="0" applyFont="1">
      <alignment vertical="center"/>
    </xf>
    <xf numFmtId="176" fontId="29" fillId="0" borderId="11" xfId="0" applyNumberFormat="1" applyFont="1" applyBorder="1" applyAlignment="1">
      <alignment horizontal="left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76" fontId="21" fillId="0" borderId="0" xfId="0" applyNumberFormat="1" applyFont="1" applyBorder="1">
      <alignment vertical="center"/>
    </xf>
    <xf numFmtId="176" fontId="22" fillId="0" borderId="11" xfId="0" applyNumberFormat="1" applyFont="1" applyBorder="1" applyAlignment="1">
      <alignment vertical="center" wrapText="1"/>
    </xf>
    <xf numFmtId="176" fontId="25" fillId="0" borderId="0" xfId="0" applyNumberFormat="1" applyFont="1" applyFill="1" applyBorder="1" applyAlignment="1">
      <alignment vertical="center" wrapText="1"/>
    </xf>
    <xf numFmtId="176" fontId="24" fillId="0" borderId="0" xfId="0" applyNumberFormat="1" applyFont="1" applyFill="1">
      <alignment vertical="center"/>
    </xf>
    <xf numFmtId="176" fontId="24" fillId="33" borderId="0" xfId="0" applyNumberFormat="1" applyFont="1" applyFill="1" applyBorder="1" applyAlignment="1">
      <alignment horizontal="left" vertical="center"/>
    </xf>
    <xf numFmtId="176" fontId="24" fillId="33" borderId="0" xfId="0" applyNumberFormat="1" applyFont="1" applyFill="1" applyBorder="1" applyAlignment="1">
      <alignment horizontal="center" vertical="center"/>
    </xf>
    <xf numFmtId="176" fontId="23" fillId="33" borderId="0" xfId="0" applyNumberFormat="1" applyFont="1" applyFill="1" applyBorder="1" applyAlignment="1">
      <alignment horizontal="center" vertical="center" wrapText="1"/>
    </xf>
    <xf numFmtId="176" fontId="24" fillId="33" borderId="0" xfId="0" applyNumberFormat="1" applyFont="1" applyFill="1" applyBorder="1" applyAlignment="1">
      <alignment horizontal="right" vertical="center"/>
    </xf>
    <xf numFmtId="176" fontId="24" fillId="33" borderId="0" xfId="0" applyNumberFormat="1" applyFont="1" applyFill="1" applyBorder="1">
      <alignment vertical="center"/>
    </xf>
    <xf numFmtId="176" fontId="27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5" fillId="35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Border="1" applyAlignment="1">
      <alignment vertical="center"/>
    </xf>
    <xf numFmtId="176" fontId="24" fillId="33" borderId="0" xfId="0" applyNumberFormat="1" applyFont="1" applyFill="1" applyBorder="1" applyAlignment="1">
      <alignment vertical="center"/>
    </xf>
    <xf numFmtId="176" fontId="24" fillId="33" borderId="0" xfId="0" applyNumberFormat="1" applyFont="1" applyFill="1" applyAlignment="1">
      <alignment vertical="center"/>
    </xf>
    <xf numFmtId="176" fontId="26" fillId="34" borderId="0" xfId="0" applyNumberFormat="1" applyFont="1" applyFill="1" applyBorder="1" applyAlignment="1">
      <alignment horizontal="center" vertical="center"/>
    </xf>
    <xf numFmtId="176" fontId="28" fillId="33" borderId="0" xfId="0" applyNumberFormat="1" applyFont="1" applyFill="1" applyBorder="1" applyAlignment="1">
      <alignment vertical="center" wrapText="1"/>
    </xf>
    <xf numFmtId="176" fontId="24" fillId="33" borderId="0" xfId="0" applyNumberFormat="1" applyFont="1" applyFill="1" applyAlignment="1">
      <alignment horizontal="center" vertical="center"/>
    </xf>
    <xf numFmtId="49" fontId="26" fillId="34" borderId="0" xfId="0" applyNumberFormat="1" applyFont="1" applyFill="1" applyBorder="1" applyAlignment="1">
      <alignment horizontal="left" vertical="center" wrapText="1"/>
    </xf>
    <xf numFmtId="176" fontId="2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Border="1">
      <alignment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33" borderId="10" xfId="0" applyNumberFormat="1" applyFont="1" applyFill="1" applyBorder="1">
      <alignment vertical="center"/>
    </xf>
    <xf numFmtId="176" fontId="24" fillId="0" borderId="0" xfId="0" applyNumberFormat="1" applyFont="1" applyFill="1" applyBorder="1" applyAlignment="1">
      <alignment horizontal="left" vertical="center"/>
    </xf>
    <xf numFmtId="176" fontId="30" fillId="33" borderId="0" xfId="0" applyNumberFormat="1" applyFont="1" applyFill="1" applyAlignment="1">
      <alignment vertical="center"/>
    </xf>
    <xf numFmtId="176" fontId="30" fillId="33" borderId="10" xfId="0" applyNumberFormat="1" applyFont="1" applyFill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 wrapText="1"/>
    </xf>
    <xf numFmtId="176" fontId="26" fillId="34" borderId="10" xfId="0" applyNumberFormat="1" applyFont="1" applyFill="1" applyBorder="1" applyAlignment="1">
      <alignment horizontal="center" vertical="center"/>
    </xf>
    <xf numFmtId="176" fontId="25" fillId="35" borderId="10" xfId="0" applyNumberFormat="1" applyFont="1" applyFill="1" applyBorder="1" applyAlignment="1">
      <alignment horizontal="center" vertical="center"/>
    </xf>
    <xf numFmtId="176" fontId="24" fillId="33" borderId="10" xfId="0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left" vertical="center" wrapText="1"/>
    </xf>
    <xf numFmtId="176" fontId="24" fillId="33" borderId="10" xfId="0" applyNumberFormat="1" applyFont="1" applyFill="1" applyBorder="1" applyAlignment="1">
      <alignment horizontal="right" vertical="center"/>
    </xf>
    <xf numFmtId="176" fontId="30" fillId="33" borderId="10" xfId="0" applyNumberFormat="1" applyFont="1" applyFill="1" applyBorder="1" applyAlignment="1">
      <alignment horizontal="left" vertical="center"/>
    </xf>
    <xf numFmtId="176" fontId="24" fillId="0" borderId="10" xfId="0" applyNumberFormat="1" applyFont="1" applyFill="1" applyBorder="1" applyAlignment="1">
      <alignment horizontal="right" vertical="center"/>
    </xf>
    <xf numFmtId="176" fontId="30" fillId="33" borderId="1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6" fontId="27" fillId="0" borderId="10" xfId="0" applyNumberFormat="1" applyFont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>
      <alignment vertical="center"/>
    </xf>
    <xf numFmtId="0" fontId="24" fillId="0" borderId="0" xfId="0" applyFont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topLeftCell="A13" zoomScale="80" zoomScaleNormal="80" workbookViewId="0">
      <selection activeCell="E20" sqref="E20"/>
    </sheetView>
  </sheetViews>
  <sheetFormatPr defaultColWidth="8.88671875" defaultRowHeight="16.2" outlineLevelRow="2"/>
  <cols>
    <col min="1" max="1" width="9.33203125" style="14" customWidth="1"/>
    <col min="2" max="2" width="8.21875" style="14" customWidth="1"/>
    <col min="3" max="3" width="5.88671875" style="14" customWidth="1"/>
    <col min="4" max="4" width="6.77734375" style="14" customWidth="1"/>
    <col min="5" max="5" width="7.6640625" style="14" customWidth="1"/>
    <col min="6" max="6" width="6.44140625" style="16" customWidth="1"/>
    <col min="7" max="7" width="9.88671875" style="14" customWidth="1"/>
    <col min="8" max="8" width="4.5546875" style="15" customWidth="1"/>
    <col min="9" max="10" width="8.109375" style="14" customWidth="1"/>
    <col min="11" max="11" width="8.109375" style="15" customWidth="1"/>
    <col min="12" max="12" width="9.109375" style="15" customWidth="1"/>
    <col min="13" max="16" width="8.44140625" style="15" customWidth="1"/>
    <col min="17" max="17" width="8.88671875" style="15" customWidth="1"/>
    <col min="18" max="18" width="9.77734375" style="15" customWidth="1"/>
    <col min="19" max="19" width="12.77734375" style="14" customWidth="1"/>
    <col min="20" max="20" width="9.33203125" style="14" customWidth="1"/>
    <col min="21" max="16384" width="8.88671875" style="14"/>
  </cols>
  <sheetData>
    <row r="1" spans="1:20" ht="28.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5"/>
      <c r="T1" s="35"/>
    </row>
    <row r="2" spans="1:20" s="7" customFormat="1" ht="74.400000000000006" customHeight="1">
      <c r="A2" s="1" t="s">
        <v>0</v>
      </c>
      <c r="B2" s="2" t="s">
        <v>5</v>
      </c>
      <c r="C2" s="3" t="s">
        <v>1</v>
      </c>
      <c r="D2" s="1" t="s">
        <v>6</v>
      </c>
      <c r="E2" s="8" t="s">
        <v>7</v>
      </c>
      <c r="F2" s="9" t="s">
        <v>8</v>
      </c>
      <c r="G2" s="3" t="s">
        <v>9</v>
      </c>
      <c r="H2" s="19" t="s">
        <v>10</v>
      </c>
      <c r="I2" s="4" t="s">
        <v>11</v>
      </c>
      <c r="J2" s="5" t="s">
        <v>12</v>
      </c>
      <c r="K2" s="22" t="s">
        <v>20</v>
      </c>
      <c r="L2" s="18" t="s">
        <v>19</v>
      </c>
      <c r="M2" s="4" t="s">
        <v>34</v>
      </c>
      <c r="N2" s="4" t="s">
        <v>35</v>
      </c>
      <c r="O2" s="4" t="s">
        <v>36</v>
      </c>
      <c r="P2" s="4" t="s">
        <v>37</v>
      </c>
      <c r="Q2" s="11" t="s">
        <v>13</v>
      </c>
      <c r="R2" s="6" t="s">
        <v>14</v>
      </c>
      <c r="S2" s="12"/>
      <c r="T2" s="21"/>
    </row>
    <row r="3" spans="1:20" s="10" customFormat="1" ht="34.200000000000003" customHeight="1" outlineLevel="2">
      <c r="A3" s="29" t="s">
        <v>27</v>
      </c>
      <c r="B3" s="25" t="s">
        <v>28</v>
      </c>
      <c r="C3" s="31" t="s">
        <v>29</v>
      </c>
      <c r="D3" s="32" t="s">
        <v>2</v>
      </c>
      <c r="E3" s="42" t="s">
        <v>21</v>
      </c>
      <c r="F3" s="51">
        <v>170</v>
      </c>
      <c r="G3" s="43" t="s">
        <v>30</v>
      </c>
      <c r="H3" s="33">
        <v>1</v>
      </c>
      <c r="I3" s="29">
        <v>659</v>
      </c>
      <c r="J3" s="29">
        <v>519</v>
      </c>
      <c r="K3" s="28">
        <v>65</v>
      </c>
      <c r="L3" s="28">
        <f>SUM(I3:K3)</f>
        <v>1243</v>
      </c>
      <c r="Q3" s="30">
        <f>L3-SUM(M3:P3)</f>
        <v>1243</v>
      </c>
      <c r="R3" s="23" t="s">
        <v>22</v>
      </c>
      <c r="S3" s="13"/>
    </row>
    <row r="4" spans="1:20" s="10" customFormat="1" ht="60.6" customHeight="1" outlineLevel="2">
      <c r="A4" s="29" t="s">
        <v>46</v>
      </c>
      <c r="B4" s="25" t="s">
        <v>28</v>
      </c>
      <c r="C4" s="31" t="s">
        <v>29</v>
      </c>
      <c r="D4" s="32" t="s">
        <v>2</v>
      </c>
      <c r="E4" s="42" t="s">
        <v>21</v>
      </c>
      <c r="F4" s="51">
        <v>170</v>
      </c>
      <c r="G4" s="43" t="s">
        <v>48</v>
      </c>
      <c r="H4" s="33">
        <v>4</v>
      </c>
      <c r="I4" s="29">
        <v>2637</v>
      </c>
      <c r="J4" s="29">
        <v>2078</v>
      </c>
      <c r="K4" s="28">
        <v>258</v>
      </c>
      <c r="L4" s="28">
        <f>SUM(I4:K4)</f>
        <v>4973</v>
      </c>
      <c r="M4" s="28">
        <v>153</v>
      </c>
      <c r="N4" s="29">
        <v>388</v>
      </c>
      <c r="O4" s="29">
        <v>802</v>
      </c>
      <c r="P4" s="29">
        <v>388</v>
      </c>
      <c r="Q4" s="30">
        <f>L4-SUM(M4:P4)</f>
        <v>3242</v>
      </c>
      <c r="R4" s="23" t="s">
        <v>52</v>
      </c>
      <c r="S4" s="13"/>
    </row>
    <row r="5" spans="1:20" s="10" customFormat="1" ht="34.200000000000003" customHeight="1" outlineLevel="1">
      <c r="A5" s="29"/>
      <c r="B5" s="62" t="s">
        <v>53</v>
      </c>
      <c r="C5" s="45"/>
      <c r="D5" s="46"/>
      <c r="E5" s="47"/>
      <c r="F5" s="48"/>
      <c r="G5" s="49"/>
      <c r="H5" s="63">
        <f t="shared" ref="H5:Q5" si="0">SUBTOTAL(9,H3:H4)</f>
        <v>5</v>
      </c>
      <c r="I5" s="52">
        <f t="shared" si="0"/>
        <v>3296</v>
      </c>
      <c r="J5" s="52">
        <f t="shared" si="0"/>
        <v>2597</v>
      </c>
      <c r="K5" s="61">
        <f t="shared" si="0"/>
        <v>323</v>
      </c>
      <c r="L5" s="61">
        <f t="shared" si="0"/>
        <v>6216</v>
      </c>
      <c r="M5" s="61">
        <f t="shared" si="0"/>
        <v>153</v>
      </c>
      <c r="N5" s="52">
        <f t="shared" si="0"/>
        <v>388</v>
      </c>
      <c r="O5" s="52">
        <f t="shared" si="0"/>
        <v>802</v>
      </c>
      <c r="P5" s="52">
        <f t="shared" si="0"/>
        <v>388</v>
      </c>
      <c r="Q5" s="66">
        <f t="shared" si="0"/>
        <v>4485</v>
      </c>
      <c r="R5" s="23"/>
      <c r="S5" s="13"/>
    </row>
    <row r="6" spans="1:20" s="10" customFormat="1" ht="34.200000000000003" customHeight="1" outlineLevel="2">
      <c r="A6" s="36" t="s">
        <v>15</v>
      </c>
      <c r="B6" s="26" t="s">
        <v>4</v>
      </c>
      <c r="C6" s="27" t="s">
        <v>16</v>
      </c>
      <c r="D6" s="38" t="s">
        <v>2</v>
      </c>
      <c r="E6" s="34" t="s">
        <v>3</v>
      </c>
      <c r="F6" s="26">
        <v>190</v>
      </c>
      <c r="G6" s="41" t="s">
        <v>41</v>
      </c>
      <c r="H6" s="28">
        <v>21</v>
      </c>
      <c r="I6" s="10">
        <v>14751</v>
      </c>
      <c r="J6" s="10">
        <v>13636</v>
      </c>
      <c r="K6" s="28">
        <v>406</v>
      </c>
      <c r="L6" s="28">
        <f>SUM(I6:K6)</f>
        <v>28793</v>
      </c>
      <c r="M6" s="28">
        <v>318</v>
      </c>
      <c r="N6" s="29">
        <v>1117</v>
      </c>
      <c r="O6" s="29">
        <v>318</v>
      </c>
      <c r="P6" s="29">
        <v>1117</v>
      </c>
      <c r="Q6" s="30">
        <f>L6-SUM(M6:P6)</f>
        <v>25923</v>
      </c>
      <c r="R6" s="39" t="s">
        <v>62</v>
      </c>
      <c r="S6" s="13"/>
    </row>
    <row r="7" spans="1:20" s="10" customFormat="1" ht="34.200000000000003" customHeight="1" outlineLevel="1">
      <c r="A7" s="36"/>
      <c r="B7" s="55" t="s">
        <v>54</v>
      </c>
      <c r="C7" s="56"/>
      <c r="D7" s="57"/>
      <c r="E7" s="58"/>
      <c r="F7" s="59"/>
      <c r="G7" s="60"/>
      <c r="H7" s="61">
        <f t="shared" ref="H7:Q7" si="1">SUBTOTAL(9,H6:H6)</f>
        <v>21</v>
      </c>
      <c r="I7" s="52">
        <f t="shared" si="1"/>
        <v>14751</v>
      </c>
      <c r="J7" s="52">
        <f t="shared" si="1"/>
        <v>13636</v>
      </c>
      <c r="K7" s="61">
        <f t="shared" si="1"/>
        <v>406</v>
      </c>
      <c r="L7" s="61">
        <f t="shared" si="1"/>
        <v>28793</v>
      </c>
      <c r="M7" s="61">
        <f t="shared" si="1"/>
        <v>318</v>
      </c>
      <c r="N7" s="52">
        <f t="shared" si="1"/>
        <v>1117</v>
      </c>
      <c r="O7" s="52">
        <f t="shared" si="1"/>
        <v>318</v>
      </c>
      <c r="P7" s="52">
        <f t="shared" si="1"/>
        <v>1117</v>
      </c>
      <c r="Q7" s="66">
        <f t="shared" si="1"/>
        <v>25923</v>
      </c>
      <c r="R7" s="39"/>
      <c r="S7" s="13"/>
    </row>
    <row r="8" spans="1:20" s="24" customFormat="1" ht="34.200000000000003" customHeight="1" outlineLevel="2">
      <c r="A8" s="29" t="s">
        <v>59</v>
      </c>
      <c r="B8" s="65" t="s">
        <v>60</v>
      </c>
      <c r="C8" s="31" t="s">
        <v>29</v>
      </c>
      <c r="D8" s="32" t="s">
        <v>49</v>
      </c>
      <c r="E8" s="42" t="s">
        <v>21</v>
      </c>
      <c r="F8" s="51">
        <v>245</v>
      </c>
      <c r="G8" s="43" t="s">
        <v>61</v>
      </c>
      <c r="H8" s="33">
        <v>1</v>
      </c>
      <c r="I8" s="29">
        <v>820</v>
      </c>
      <c r="J8" s="29">
        <v>598</v>
      </c>
      <c r="K8" s="28">
        <v>65</v>
      </c>
      <c r="L8" s="28">
        <f>SUM(I8:K8)</f>
        <v>1483</v>
      </c>
      <c r="M8" s="28"/>
      <c r="N8" s="29"/>
      <c r="O8" s="29">
        <v>47</v>
      </c>
      <c r="P8" s="29"/>
      <c r="Q8" s="30">
        <f>L8-SUM(M8:P8)</f>
        <v>1436</v>
      </c>
      <c r="R8" s="23" t="s">
        <v>22</v>
      </c>
      <c r="S8" s="23"/>
    </row>
    <row r="9" spans="1:20" s="24" customFormat="1" ht="34.200000000000003" customHeight="1" outlineLevel="1">
      <c r="A9" s="29"/>
      <c r="B9" s="67" t="s">
        <v>63</v>
      </c>
      <c r="C9" s="45"/>
      <c r="D9" s="46"/>
      <c r="E9" s="47"/>
      <c r="F9" s="48"/>
      <c r="G9" s="49"/>
      <c r="H9" s="63">
        <f t="shared" ref="H9:Q9" si="2">SUBTOTAL(9,H8:H8)</f>
        <v>1</v>
      </c>
      <c r="I9" s="52">
        <f t="shared" si="2"/>
        <v>820</v>
      </c>
      <c r="J9" s="52">
        <f t="shared" si="2"/>
        <v>598</v>
      </c>
      <c r="K9" s="61">
        <f t="shared" si="2"/>
        <v>65</v>
      </c>
      <c r="L9" s="61">
        <f t="shared" si="2"/>
        <v>1483</v>
      </c>
      <c r="M9" s="61">
        <f t="shared" si="2"/>
        <v>0</v>
      </c>
      <c r="N9" s="52">
        <f t="shared" si="2"/>
        <v>0</v>
      </c>
      <c r="O9" s="52">
        <f t="shared" si="2"/>
        <v>47</v>
      </c>
      <c r="P9" s="52">
        <f t="shared" si="2"/>
        <v>0</v>
      </c>
      <c r="Q9" s="66">
        <f t="shared" si="2"/>
        <v>1436</v>
      </c>
      <c r="R9" s="23"/>
      <c r="S9" s="23"/>
    </row>
    <row r="10" spans="1:20" s="10" customFormat="1" ht="34.200000000000003" customHeight="1" outlineLevel="2">
      <c r="A10" s="29" t="s">
        <v>46</v>
      </c>
      <c r="B10" s="25" t="s">
        <v>45</v>
      </c>
      <c r="C10" s="31" t="s">
        <v>29</v>
      </c>
      <c r="D10" s="32" t="s">
        <v>49</v>
      </c>
      <c r="E10" s="42" t="s">
        <v>21</v>
      </c>
      <c r="F10" s="51">
        <v>245</v>
      </c>
      <c r="G10" s="43" t="s">
        <v>47</v>
      </c>
      <c r="H10" s="33">
        <v>2</v>
      </c>
      <c r="I10" s="29">
        <v>1641</v>
      </c>
      <c r="J10" s="29">
        <v>1195</v>
      </c>
      <c r="K10" s="28">
        <v>129</v>
      </c>
      <c r="L10" s="28">
        <f>SUM(I10:K10)</f>
        <v>2965</v>
      </c>
      <c r="M10" s="28"/>
      <c r="N10" s="29"/>
      <c r="O10" s="29">
        <v>61</v>
      </c>
      <c r="P10" s="29"/>
      <c r="Q10" s="30">
        <f>L10-SUM(M10:P10)</f>
        <v>2904</v>
      </c>
      <c r="R10" s="23" t="s">
        <v>39</v>
      </c>
      <c r="S10" s="13"/>
    </row>
    <row r="11" spans="1:20" s="10" customFormat="1" ht="34.200000000000003" customHeight="1" outlineLevel="1">
      <c r="A11" s="29"/>
      <c r="B11" s="62" t="s">
        <v>55</v>
      </c>
      <c r="C11" s="45"/>
      <c r="D11" s="46"/>
      <c r="E11" s="47"/>
      <c r="F11" s="48"/>
      <c r="G11" s="49"/>
      <c r="H11" s="63">
        <f t="shared" ref="H11:Q11" si="3">SUBTOTAL(9,H10:H10)</f>
        <v>2</v>
      </c>
      <c r="I11" s="52">
        <f t="shared" si="3"/>
        <v>1641</v>
      </c>
      <c r="J11" s="52">
        <f t="shared" si="3"/>
        <v>1195</v>
      </c>
      <c r="K11" s="61">
        <f t="shared" si="3"/>
        <v>129</v>
      </c>
      <c r="L11" s="61">
        <f t="shared" si="3"/>
        <v>2965</v>
      </c>
      <c r="M11" s="61">
        <f t="shared" si="3"/>
        <v>0</v>
      </c>
      <c r="N11" s="52">
        <f t="shared" si="3"/>
        <v>0</v>
      </c>
      <c r="O11" s="52">
        <f t="shared" si="3"/>
        <v>61</v>
      </c>
      <c r="P11" s="52">
        <f t="shared" si="3"/>
        <v>0</v>
      </c>
      <c r="Q11" s="66">
        <f t="shared" si="3"/>
        <v>2904</v>
      </c>
      <c r="R11" s="23"/>
      <c r="S11" s="13"/>
    </row>
    <row r="12" spans="1:20" s="10" customFormat="1" ht="36.6" customHeight="1" outlineLevel="2">
      <c r="A12" s="53" t="s">
        <v>31</v>
      </c>
      <c r="B12" s="50" t="s">
        <v>42</v>
      </c>
      <c r="C12" s="31" t="s">
        <v>32</v>
      </c>
      <c r="D12" s="32" t="s">
        <v>2</v>
      </c>
      <c r="E12" s="42" t="s">
        <v>21</v>
      </c>
      <c r="F12" s="51">
        <v>170</v>
      </c>
      <c r="G12" s="43" t="s">
        <v>33</v>
      </c>
      <c r="H12" s="33">
        <v>2</v>
      </c>
      <c r="I12" s="44">
        <v>1319</v>
      </c>
      <c r="J12" s="44">
        <v>1039</v>
      </c>
      <c r="K12" s="33">
        <v>129</v>
      </c>
      <c r="L12" s="28">
        <f>SUM(I12:K12)</f>
        <v>2487</v>
      </c>
      <c r="M12" s="24"/>
      <c r="N12" s="24"/>
      <c r="O12" s="24"/>
      <c r="P12" s="24"/>
      <c r="Q12" s="30">
        <f>L12-SUM(M12:P12)</f>
        <v>2487</v>
      </c>
      <c r="R12" s="23" t="s">
        <v>39</v>
      </c>
      <c r="S12" s="13"/>
    </row>
    <row r="13" spans="1:20" s="10" customFormat="1" ht="61.8" customHeight="1" outlineLevel="2">
      <c r="A13" s="25" t="s">
        <v>43</v>
      </c>
      <c r="B13" s="50" t="s">
        <v>42</v>
      </c>
      <c r="C13" s="31" t="s">
        <v>32</v>
      </c>
      <c r="D13" s="32" t="s">
        <v>2</v>
      </c>
      <c r="E13" s="42" t="s">
        <v>21</v>
      </c>
      <c r="F13" s="51">
        <v>170</v>
      </c>
      <c r="G13" s="43" t="s">
        <v>44</v>
      </c>
      <c r="H13" s="33">
        <v>2</v>
      </c>
      <c r="I13" s="44">
        <v>1319</v>
      </c>
      <c r="J13" s="44">
        <v>1039</v>
      </c>
      <c r="K13" s="33">
        <v>129</v>
      </c>
      <c r="L13" s="28">
        <f>SUM(I13:K13)</f>
        <v>2487</v>
      </c>
      <c r="M13" s="28"/>
      <c r="N13" s="29"/>
      <c r="O13" s="29"/>
      <c r="P13" s="29"/>
      <c r="Q13" s="30">
        <f>L13-SUM(M13:P13)</f>
        <v>2487</v>
      </c>
      <c r="R13" s="23" t="s">
        <v>39</v>
      </c>
      <c r="S13" s="13"/>
    </row>
    <row r="14" spans="1:20" s="10" customFormat="1" ht="42" customHeight="1" outlineLevel="2">
      <c r="A14" s="29" t="s">
        <v>50</v>
      </c>
      <c r="B14" s="25" t="s">
        <v>42</v>
      </c>
      <c r="C14" s="31" t="s">
        <v>32</v>
      </c>
      <c r="D14" s="32" t="s">
        <v>2</v>
      </c>
      <c r="E14" s="42" t="s">
        <v>21</v>
      </c>
      <c r="F14" s="51">
        <v>170</v>
      </c>
      <c r="G14" s="43" t="s">
        <v>51</v>
      </c>
      <c r="H14" s="33">
        <v>11</v>
      </c>
      <c r="I14" s="29">
        <v>7253</v>
      </c>
      <c r="J14" s="29">
        <v>5714</v>
      </c>
      <c r="K14" s="28">
        <v>710</v>
      </c>
      <c r="L14" s="28">
        <f>SUM(I14:K14)</f>
        <v>13677</v>
      </c>
      <c r="M14" s="33">
        <v>128</v>
      </c>
      <c r="N14" s="44">
        <v>1692</v>
      </c>
      <c r="O14" s="44">
        <v>454</v>
      </c>
      <c r="P14" s="44">
        <v>1692</v>
      </c>
      <c r="Q14" s="30">
        <f>L14-SUM(M14:P14)</f>
        <v>9711</v>
      </c>
      <c r="R14" s="23" t="s">
        <v>38</v>
      </c>
      <c r="S14" s="13"/>
    </row>
    <row r="15" spans="1:20" s="10" customFormat="1" ht="42" customHeight="1" outlineLevel="1">
      <c r="A15" s="29"/>
      <c r="B15" s="62" t="s">
        <v>56</v>
      </c>
      <c r="C15" s="45"/>
      <c r="D15" s="46"/>
      <c r="E15" s="47"/>
      <c r="F15" s="48"/>
      <c r="G15" s="49"/>
      <c r="H15" s="63">
        <f t="shared" ref="H15:Q15" si="4">SUBTOTAL(9,H12:H14)</f>
        <v>15</v>
      </c>
      <c r="I15" s="52">
        <f t="shared" si="4"/>
        <v>9891</v>
      </c>
      <c r="J15" s="52">
        <f t="shared" si="4"/>
        <v>7792</v>
      </c>
      <c r="K15" s="61">
        <f t="shared" si="4"/>
        <v>968</v>
      </c>
      <c r="L15" s="61">
        <f t="shared" si="4"/>
        <v>18651</v>
      </c>
      <c r="M15" s="63">
        <f t="shared" si="4"/>
        <v>128</v>
      </c>
      <c r="N15" s="68">
        <f t="shared" si="4"/>
        <v>1692</v>
      </c>
      <c r="O15" s="68">
        <f t="shared" si="4"/>
        <v>454</v>
      </c>
      <c r="P15" s="68">
        <f t="shared" si="4"/>
        <v>1692</v>
      </c>
      <c r="Q15" s="66">
        <f t="shared" si="4"/>
        <v>14685</v>
      </c>
      <c r="R15" s="23"/>
      <c r="S15" s="13"/>
    </row>
    <row r="16" spans="1:20" s="10" customFormat="1" ht="51.6" customHeight="1" outlineLevel="2">
      <c r="A16" s="25" t="s">
        <v>23</v>
      </c>
      <c r="B16" s="37" t="s">
        <v>24</v>
      </c>
      <c r="C16" s="31" t="s">
        <v>26</v>
      </c>
      <c r="D16" s="32" t="s">
        <v>2</v>
      </c>
      <c r="E16" s="34" t="s">
        <v>21</v>
      </c>
      <c r="F16" s="40">
        <v>170</v>
      </c>
      <c r="G16" s="41" t="s">
        <v>25</v>
      </c>
      <c r="H16" s="33">
        <v>11</v>
      </c>
      <c r="I16" s="29">
        <v>7253</v>
      </c>
      <c r="J16" s="10">
        <v>5714</v>
      </c>
      <c r="K16" s="28">
        <v>710</v>
      </c>
      <c r="L16" s="28">
        <f>SUM(I16:K16)</f>
        <v>13677</v>
      </c>
      <c r="M16" s="28">
        <v>802</v>
      </c>
      <c r="N16" s="29">
        <v>2820</v>
      </c>
      <c r="O16" s="29">
        <v>802</v>
      </c>
      <c r="P16" s="29">
        <v>1692</v>
      </c>
      <c r="Q16" s="30">
        <f>L16-SUM(M16:P16)</f>
        <v>7561</v>
      </c>
      <c r="R16" s="23" t="s">
        <v>38</v>
      </c>
      <c r="S16" s="13"/>
    </row>
    <row r="17" spans="1:20" s="10" customFormat="1" ht="51.6" customHeight="1" outlineLevel="1">
      <c r="A17" s="25"/>
      <c r="B17" s="64" t="s">
        <v>57</v>
      </c>
      <c r="C17" s="45"/>
      <c r="D17" s="46"/>
      <c r="E17" s="58"/>
      <c r="F17" s="59"/>
      <c r="G17" s="60"/>
      <c r="H17" s="63">
        <f t="shared" ref="H17:Q17" si="5">SUBTOTAL(9,H16:H16)</f>
        <v>11</v>
      </c>
      <c r="I17" s="52">
        <f t="shared" si="5"/>
        <v>7253</v>
      </c>
      <c r="J17" s="52">
        <f t="shared" si="5"/>
        <v>5714</v>
      </c>
      <c r="K17" s="61">
        <f t="shared" si="5"/>
        <v>710</v>
      </c>
      <c r="L17" s="61">
        <f t="shared" si="5"/>
        <v>13677</v>
      </c>
      <c r="M17" s="61">
        <f t="shared" si="5"/>
        <v>802</v>
      </c>
      <c r="N17" s="52">
        <f t="shared" si="5"/>
        <v>2820</v>
      </c>
      <c r="O17" s="52">
        <f t="shared" si="5"/>
        <v>802</v>
      </c>
      <c r="P17" s="52">
        <f t="shared" si="5"/>
        <v>1692</v>
      </c>
      <c r="Q17" s="66">
        <f t="shared" si="5"/>
        <v>7561</v>
      </c>
      <c r="R17" s="23"/>
      <c r="S17" s="13"/>
    </row>
    <row r="18" spans="1:20" s="10" customFormat="1" ht="51.6" customHeight="1">
      <c r="A18" s="25"/>
      <c r="B18" s="54" t="s">
        <v>58</v>
      </c>
      <c r="C18" s="31"/>
      <c r="D18" s="32"/>
      <c r="E18" s="34"/>
      <c r="F18" s="40"/>
      <c r="G18" s="41"/>
      <c r="H18" s="33">
        <f t="shared" ref="H18:Q18" si="6">SUBTOTAL(9,H3:H16)</f>
        <v>55</v>
      </c>
      <c r="I18" s="29">
        <f t="shared" si="6"/>
        <v>37652</v>
      </c>
      <c r="J18" s="10">
        <f t="shared" si="6"/>
        <v>31532</v>
      </c>
      <c r="K18" s="28">
        <f t="shared" si="6"/>
        <v>2601</v>
      </c>
      <c r="L18" s="28">
        <f t="shared" si="6"/>
        <v>71785</v>
      </c>
      <c r="M18" s="28">
        <f t="shared" si="6"/>
        <v>1401</v>
      </c>
      <c r="N18" s="29">
        <f t="shared" si="6"/>
        <v>6017</v>
      </c>
      <c r="O18" s="29">
        <f t="shared" si="6"/>
        <v>2484</v>
      </c>
      <c r="P18" s="29">
        <f t="shared" si="6"/>
        <v>4889</v>
      </c>
      <c r="Q18" s="30">
        <f t="shared" si="6"/>
        <v>56994</v>
      </c>
      <c r="R18" s="23"/>
      <c r="S18" s="13"/>
    </row>
    <row r="20" spans="1:20" s="10" customFormat="1" ht="28.2" customHeight="1">
      <c r="A20" s="20" t="s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10" customFormat="1" ht="19.5" customHeight="1">
      <c r="A21" s="17"/>
      <c r="B21" s="17"/>
      <c r="C21" s="17"/>
      <c r="D21" s="17"/>
      <c r="E21" s="17"/>
      <c r="F21" s="17"/>
      <c r="G21" s="69" t="s">
        <v>18</v>
      </c>
      <c r="H21" s="69"/>
      <c r="I21" s="6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</sheetData>
  <sortState ref="A3:R11">
    <sortCondition ref="B2"/>
  </sortState>
  <mergeCells count="2">
    <mergeCell ref="A1:R1"/>
    <mergeCell ref="G21:I21"/>
  </mergeCells>
  <phoneticPr fontId="18" type="noConversion"/>
  <pageMargins left="0" right="0" top="0.55118110236220474" bottom="0.35433070866141736" header="0.31496062992125984" footer="0.31496062992125984"/>
  <pageSetup paperSize="9" orientation="landscape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10512 (2)</vt:lpstr>
      <vt:lpstr>'10512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2016-12-22T07:05:39Z</cp:lastPrinted>
  <dcterms:created xsi:type="dcterms:W3CDTF">2013-06-25T01:13:31Z</dcterms:created>
  <dcterms:modified xsi:type="dcterms:W3CDTF">2016-12-22T09:47:39Z</dcterms:modified>
</cp:coreProperties>
</file>