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9月代課上傳\"/>
    </mc:Choice>
  </mc:AlternateContent>
  <bookViews>
    <workbookView xWindow="480" yWindow="6888" windowWidth="14700" windowHeight="7680"/>
  </bookViews>
  <sheets>
    <sheet name="1090831-0930 (2)" sheetId="8" r:id="rId1"/>
  </sheets>
  <definedNames>
    <definedName name="_xlnm.Print_Titles" localSheetId="0">'1090831-0930 (2)'!$1:$2</definedName>
  </definedNames>
  <calcPr calcId="162913"/>
</workbook>
</file>

<file path=xl/calcChain.xml><?xml version="1.0" encoding="utf-8"?>
<calcChain xmlns="http://schemas.openxmlformats.org/spreadsheetml/2006/main">
  <c r="X12" i="8" l="1"/>
  <c r="W12" i="8"/>
  <c r="V12" i="8"/>
  <c r="U12" i="8"/>
  <c r="S12" i="8"/>
  <c r="R12" i="8"/>
  <c r="Q12" i="8"/>
  <c r="P12" i="8"/>
  <c r="O12" i="8"/>
  <c r="N12" i="8"/>
  <c r="M12" i="8"/>
  <c r="L12" i="8"/>
  <c r="K12" i="8"/>
  <c r="J12" i="8"/>
  <c r="I12" i="8"/>
  <c r="H12" i="8"/>
  <c r="X11" i="8"/>
  <c r="W11" i="8"/>
  <c r="V11" i="8"/>
  <c r="U11" i="8"/>
  <c r="S11" i="8"/>
  <c r="R11" i="8"/>
  <c r="Q11" i="8"/>
  <c r="P11" i="8"/>
  <c r="O11" i="8"/>
  <c r="N11" i="8"/>
  <c r="M11" i="8"/>
  <c r="L11" i="8"/>
  <c r="K11" i="8"/>
  <c r="J11" i="8"/>
  <c r="I11" i="8"/>
  <c r="H11" i="8"/>
  <c r="X7" i="8"/>
  <c r="W7" i="8"/>
  <c r="V7" i="8"/>
  <c r="U7" i="8"/>
  <c r="S7" i="8"/>
  <c r="R7" i="8"/>
  <c r="Q7" i="8"/>
  <c r="P7" i="8"/>
  <c r="O7" i="8"/>
  <c r="N7" i="8"/>
  <c r="M7" i="8"/>
  <c r="L7" i="8"/>
  <c r="K7" i="8"/>
  <c r="J7" i="8"/>
  <c r="I7" i="8"/>
  <c r="H7" i="8"/>
  <c r="X4" i="8"/>
  <c r="W4" i="8"/>
  <c r="V4" i="8"/>
  <c r="U4" i="8"/>
  <c r="S4" i="8"/>
  <c r="R4" i="8"/>
  <c r="Q4" i="8"/>
  <c r="P4" i="8"/>
  <c r="O4" i="8"/>
  <c r="N4" i="8"/>
  <c r="M4" i="8"/>
  <c r="L4" i="8"/>
  <c r="K4" i="8"/>
  <c r="J4" i="8"/>
  <c r="I4" i="8"/>
  <c r="H4" i="8"/>
  <c r="L10" i="8"/>
  <c r="S10" i="8" s="1"/>
  <c r="X10" i="8" s="1"/>
  <c r="L6" i="8"/>
  <c r="S6" i="8" s="1"/>
  <c r="X6" i="8" s="1"/>
  <c r="L3" i="8"/>
  <c r="S3" i="8" s="1"/>
  <c r="X3" i="8" s="1"/>
  <c r="L5" i="8"/>
  <c r="S5" i="8" s="1"/>
  <c r="X5" i="8" s="1"/>
  <c r="L9" i="8"/>
  <c r="S9" i="8" s="1"/>
  <c r="X9" i="8" s="1"/>
  <c r="L8" i="8"/>
  <c r="S8" i="8" l="1"/>
  <c r="X8" i="8" l="1"/>
</calcChain>
</file>

<file path=xl/sharedStrings.xml><?xml version="1.0" encoding="utf-8"?>
<sst xmlns="http://schemas.openxmlformats.org/spreadsheetml/2006/main" count="71" uniqueCount="52">
  <si>
    <t>請假人</t>
  </si>
  <si>
    <t>假別</t>
  </si>
  <si>
    <t>代課人</t>
    <phoneticPr fontId="20" type="noConversion"/>
  </si>
  <si>
    <t>學歷</t>
    <phoneticPr fontId="20" type="noConversion"/>
  </si>
  <si>
    <t>薪額</t>
    <phoneticPr fontId="20" type="noConversion"/>
  </si>
  <si>
    <t>代課起迄</t>
    <phoneticPr fontId="20" type="noConversion"/>
  </si>
  <si>
    <t>合計天數</t>
    <phoneticPr fontId="20" type="noConversion"/>
  </si>
  <si>
    <t>應領金額</t>
    <phoneticPr fontId="20" type="noConversion"/>
  </si>
  <si>
    <t>導師費/特教津貼(元)</t>
    <phoneticPr fontId="20" type="noConversion"/>
  </si>
  <si>
    <t>學術研究費(元)</t>
    <phoneticPr fontId="20" type="noConversion"/>
  </si>
  <si>
    <t>教師資格(有無教師證)</t>
    <phoneticPr fontId="20" type="noConversion"/>
  </si>
  <si>
    <t>備  註</t>
    <phoneticPr fontId="20" type="noConversion"/>
  </si>
  <si>
    <t>請領總額</t>
    <phoneticPr fontId="18" type="noConversion"/>
  </si>
  <si>
    <t>實領金額</t>
    <phoneticPr fontId="20" type="noConversion"/>
  </si>
  <si>
    <t>總日額/鐘點費(元)</t>
  </si>
  <si>
    <t>羅心玫</t>
    <phoneticPr fontId="18" type="noConversion"/>
  </si>
  <si>
    <t>大學畢</t>
    <phoneticPr fontId="18" type="noConversion"/>
  </si>
  <si>
    <t>公假</t>
    <phoneticPr fontId="18" type="noConversion"/>
  </si>
  <si>
    <t>製表                               教務處                                 出納組長                            人事室                                 會計室                               校長</t>
    <phoneticPr fontId="20" type="noConversion"/>
  </si>
  <si>
    <t>臺南市北區文元國小109年8-9月份日薪代課教師日數費用明細表</t>
    <phoneticPr fontId="20" type="noConversion"/>
  </si>
  <si>
    <t>郭雅琦</t>
    <phoneticPr fontId="18" type="noConversion"/>
  </si>
  <si>
    <t>陳冠月</t>
    <phoneticPr fontId="18" type="noConversion"/>
  </si>
  <si>
    <t>事假</t>
    <phoneticPr fontId="18" type="noConversion"/>
  </si>
  <si>
    <t>無</t>
    <phoneticPr fontId="18" type="noConversion"/>
  </si>
  <si>
    <t>盧思玲</t>
    <phoneticPr fontId="18" type="noConversion"/>
  </si>
  <si>
    <t>喪假</t>
    <phoneticPr fontId="18" type="noConversion"/>
  </si>
  <si>
    <t>8月勞保代扣</t>
    <phoneticPr fontId="18" type="noConversion"/>
  </si>
  <si>
    <t>8月健保代扣</t>
    <phoneticPr fontId="18" type="noConversion"/>
  </si>
  <si>
    <t>8月勞退代扣</t>
    <phoneticPr fontId="18" type="noConversion"/>
  </si>
  <si>
    <t>9月勞保代扣</t>
    <phoneticPr fontId="18" type="noConversion"/>
  </si>
  <si>
    <t>9月健保代扣</t>
    <phoneticPr fontId="18" type="noConversion"/>
  </si>
  <si>
    <t>9月勞退代扣</t>
    <phoneticPr fontId="18" type="noConversion"/>
  </si>
  <si>
    <t>8月勞保機補</t>
    <phoneticPr fontId="18" type="noConversion"/>
  </si>
  <si>
    <t>8月健保機補</t>
    <phoneticPr fontId="18" type="noConversion"/>
  </si>
  <si>
    <t>8月勞退機補</t>
    <phoneticPr fontId="18" type="noConversion"/>
  </si>
  <si>
    <t>郭怡廷</t>
    <phoneticPr fontId="18" type="noConversion"/>
  </si>
  <si>
    <t>9/14</t>
    <phoneticPr fontId="18" type="noConversion"/>
  </si>
  <si>
    <t>9/22</t>
    <phoneticPr fontId="18" type="noConversion"/>
  </si>
  <si>
    <t>9/15</t>
    <phoneticPr fontId="18" type="noConversion"/>
  </si>
  <si>
    <t>9/17</t>
    <phoneticPr fontId="18" type="noConversion"/>
  </si>
  <si>
    <t>李家瑄</t>
    <phoneticPr fontId="18" type="noConversion"/>
  </si>
  <si>
    <t>教育學程</t>
    <phoneticPr fontId="18" type="noConversion"/>
  </si>
  <si>
    <t>陳孟萱</t>
    <phoneticPr fontId="18" type="noConversion"/>
  </si>
  <si>
    <t>9/7.8</t>
    <phoneticPr fontId="18" type="noConversion"/>
  </si>
  <si>
    <t>9/28.9/29</t>
    <phoneticPr fontId="18" type="noConversion"/>
  </si>
  <si>
    <t>李家瑄 合計</t>
  </si>
  <si>
    <t>郭怡廷 合計</t>
  </si>
  <si>
    <t>郭雅琦 合計</t>
  </si>
  <si>
    <t>總計</t>
  </si>
  <si>
    <t xml:space="preserve">導師費及學術研究費8折各1日
</t>
    <phoneticPr fontId="18" type="noConversion"/>
  </si>
  <si>
    <t xml:space="preserve">導師費及學術研究費8折各2日
</t>
  </si>
  <si>
    <t xml:space="preserve">導師費及學術研究費8折各3日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</si>
</sst>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m/d;@"/>
  </numFmts>
  <fonts count="35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b/>
      <sz val="10"/>
      <name val="新細明體"/>
      <family val="1"/>
      <charset val="136"/>
    </font>
    <font>
      <b/>
      <sz val="8"/>
      <name val="新細明體"/>
      <family val="1"/>
      <charset val="136"/>
      <scheme val="minor"/>
    </font>
    <font>
      <b/>
      <sz val="8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6"/>
      <name val="新細明體"/>
      <family val="1"/>
      <charset val="136"/>
      <scheme val="minor"/>
    </font>
    <font>
      <b/>
      <sz val="11"/>
      <name val="新細明體"/>
      <family val="1"/>
      <charset val="136"/>
      <scheme val="minor"/>
    </font>
    <font>
      <b/>
      <sz val="9"/>
      <name val="新細明體"/>
      <family val="1"/>
      <charset val="136"/>
      <scheme val="minor"/>
    </font>
    <font>
      <b/>
      <sz val="11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176" fontId="23" fillId="0" borderId="0" xfId="0" applyNumberFormat="1" applyFont="1">
      <alignment vertical="center"/>
    </xf>
    <xf numFmtId="176" fontId="23" fillId="0" borderId="0" xfId="0" applyNumberFormat="1" applyFont="1" applyAlignment="1">
      <alignment horizontal="right" vertical="center"/>
    </xf>
    <xf numFmtId="176" fontId="23" fillId="0" borderId="0" xfId="0" applyNumberFormat="1" applyFont="1" applyAlignment="1">
      <alignment horizontal="center" vertical="center"/>
    </xf>
    <xf numFmtId="176" fontId="22" fillId="0" borderId="11" xfId="0" applyNumberFormat="1" applyFont="1" applyFill="1" applyBorder="1" applyAlignment="1">
      <alignment horizontal="center" vertical="center"/>
    </xf>
    <xf numFmtId="176" fontId="22" fillId="0" borderId="11" xfId="0" applyNumberFormat="1" applyFont="1" applyFill="1" applyBorder="1" applyAlignment="1">
      <alignment horizontal="center" vertical="center" wrapText="1"/>
    </xf>
    <xf numFmtId="176" fontId="22" fillId="0" borderId="11" xfId="0" applyNumberFormat="1" applyFont="1" applyBorder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 wrapText="1"/>
    </xf>
    <xf numFmtId="176" fontId="21" fillId="0" borderId="0" xfId="0" applyNumberFormat="1" applyFont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176" fontId="25" fillId="0" borderId="11" xfId="0" applyNumberFormat="1" applyFont="1" applyBorder="1" applyAlignment="1">
      <alignment horizontal="center" vertical="center"/>
    </xf>
    <xf numFmtId="176" fontId="24" fillId="0" borderId="11" xfId="0" applyNumberFormat="1" applyFont="1" applyBorder="1" applyAlignment="1">
      <alignment horizontal="center" vertical="center" wrapText="1"/>
    </xf>
    <xf numFmtId="176" fontId="24" fillId="0" borderId="11" xfId="0" applyNumberFormat="1" applyFont="1" applyBorder="1" applyAlignment="1">
      <alignment horizontal="center" vertical="center"/>
    </xf>
    <xf numFmtId="176" fontId="27" fillId="0" borderId="11" xfId="0" applyNumberFormat="1" applyFont="1" applyBorder="1" applyAlignment="1">
      <alignment horizontal="center" vertical="center" wrapText="1"/>
    </xf>
    <xf numFmtId="176" fontId="26" fillId="0" borderId="11" xfId="0" applyNumberFormat="1" applyFont="1" applyFill="1" applyBorder="1" applyAlignment="1">
      <alignment horizontal="center" vertical="center" wrapText="1"/>
    </xf>
    <xf numFmtId="176" fontId="28" fillId="0" borderId="11" xfId="0" applyNumberFormat="1" applyFont="1" applyBorder="1">
      <alignment vertical="center"/>
    </xf>
    <xf numFmtId="176" fontId="28" fillId="0" borderId="11" xfId="0" applyNumberFormat="1" applyFont="1" applyBorder="1" applyAlignment="1">
      <alignment horizontal="center" vertical="center"/>
    </xf>
    <xf numFmtId="176" fontId="28" fillId="0" borderId="11" xfId="0" applyNumberFormat="1" applyFont="1" applyBorder="1" applyAlignment="1">
      <alignment horizontal="right" vertical="center"/>
    </xf>
    <xf numFmtId="176" fontId="28" fillId="0" borderId="11" xfId="0" applyNumberFormat="1" applyFont="1" applyFill="1" applyBorder="1" applyAlignment="1">
      <alignment vertical="center" wrapText="1"/>
    </xf>
    <xf numFmtId="176" fontId="29" fillId="0" borderId="11" xfId="0" applyNumberFormat="1" applyFont="1" applyBorder="1" applyAlignment="1">
      <alignment horizontal="center" vertical="center"/>
    </xf>
    <xf numFmtId="0" fontId="23" fillId="0" borderId="0" xfId="0" applyNumberFormat="1" applyFont="1">
      <alignment vertical="center"/>
    </xf>
    <xf numFmtId="49" fontId="28" fillId="0" borderId="11" xfId="0" applyNumberFormat="1" applyFont="1" applyBorder="1" applyAlignment="1">
      <alignment horizontal="center" vertical="center"/>
    </xf>
    <xf numFmtId="177" fontId="28" fillId="0" borderId="11" xfId="0" applyNumberFormat="1" applyFont="1" applyBorder="1" applyAlignment="1">
      <alignment horizontal="center" vertical="center"/>
    </xf>
    <xf numFmtId="176" fontId="29" fillId="0" borderId="13" xfId="0" applyNumberFormat="1" applyFont="1" applyBorder="1" applyAlignment="1">
      <alignment horizontal="center" vertical="center"/>
    </xf>
    <xf numFmtId="176" fontId="24" fillId="0" borderId="13" xfId="0" applyNumberFormat="1" applyFont="1" applyBorder="1" applyAlignment="1">
      <alignment horizontal="center" vertical="center" wrapText="1"/>
    </xf>
    <xf numFmtId="176" fontId="24" fillId="0" borderId="13" xfId="0" applyNumberFormat="1" applyFont="1" applyBorder="1" applyAlignment="1">
      <alignment horizontal="center" vertical="center"/>
    </xf>
    <xf numFmtId="176" fontId="28" fillId="0" borderId="13" xfId="0" applyNumberFormat="1" applyFont="1" applyBorder="1" applyAlignment="1">
      <alignment horizontal="center" vertical="center"/>
    </xf>
    <xf numFmtId="49" fontId="28" fillId="0" borderId="13" xfId="0" applyNumberFormat="1" applyFont="1" applyBorder="1" applyAlignment="1">
      <alignment horizontal="center" vertical="center"/>
    </xf>
    <xf numFmtId="176" fontId="28" fillId="0" borderId="13" xfId="0" applyNumberFormat="1" applyFont="1" applyBorder="1" applyAlignment="1">
      <alignment horizontal="right" vertical="center"/>
    </xf>
    <xf numFmtId="176" fontId="28" fillId="0" borderId="13" xfId="0" applyNumberFormat="1" applyFont="1" applyBorder="1">
      <alignment vertical="center"/>
    </xf>
    <xf numFmtId="176" fontId="28" fillId="0" borderId="13" xfId="0" applyNumberFormat="1" applyFont="1" applyFill="1" applyBorder="1" applyAlignment="1">
      <alignment vertical="center" wrapText="1"/>
    </xf>
    <xf numFmtId="176" fontId="30" fillId="0" borderId="12" xfId="0" applyNumberFormat="1" applyFont="1" applyBorder="1">
      <alignment vertical="center"/>
    </xf>
    <xf numFmtId="176" fontId="31" fillId="0" borderId="13" xfId="0" applyNumberFormat="1" applyFont="1" applyFill="1" applyBorder="1" applyAlignment="1">
      <alignment vertical="center" wrapText="1"/>
    </xf>
    <xf numFmtId="176" fontId="32" fillId="0" borderId="12" xfId="0" applyNumberFormat="1" applyFont="1" applyBorder="1" applyAlignment="1">
      <alignment horizontal="center" vertical="center"/>
    </xf>
    <xf numFmtId="176" fontId="26" fillId="0" borderId="12" xfId="0" applyNumberFormat="1" applyFont="1" applyBorder="1" applyAlignment="1">
      <alignment horizontal="center" vertical="center" wrapText="1"/>
    </xf>
    <xf numFmtId="176" fontId="26" fillId="0" borderId="12" xfId="0" applyNumberFormat="1" applyFont="1" applyBorder="1" applyAlignment="1">
      <alignment horizontal="center" vertical="center"/>
    </xf>
    <xf numFmtId="176" fontId="33" fillId="0" borderId="12" xfId="0" applyNumberFormat="1" applyFont="1" applyBorder="1" applyAlignment="1">
      <alignment horizontal="center" vertical="center"/>
    </xf>
    <xf numFmtId="49" fontId="33" fillId="0" borderId="12" xfId="0" applyNumberFormat="1" applyFont="1" applyBorder="1" applyAlignment="1">
      <alignment horizontal="center" vertical="center"/>
    </xf>
    <xf numFmtId="176" fontId="33" fillId="0" borderId="12" xfId="0" applyNumberFormat="1" applyFont="1" applyBorder="1" applyAlignment="1">
      <alignment horizontal="right" vertical="center"/>
    </xf>
    <xf numFmtId="176" fontId="33" fillId="0" borderId="12" xfId="0" applyNumberFormat="1" applyFont="1" applyBorder="1">
      <alignment vertical="center"/>
    </xf>
    <xf numFmtId="176" fontId="33" fillId="0" borderId="12" xfId="0" applyNumberFormat="1" applyFont="1" applyFill="1" applyBorder="1" applyAlignment="1">
      <alignment vertical="center" wrapText="1"/>
    </xf>
    <xf numFmtId="176" fontId="30" fillId="0" borderId="0" xfId="0" applyNumberFormat="1" applyFont="1">
      <alignment vertical="center"/>
    </xf>
    <xf numFmtId="176" fontId="34" fillId="0" borderId="11" xfId="0" applyNumberFormat="1" applyFont="1" applyFill="1" applyBorder="1" applyAlignment="1">
      <alignment horizontal="center" vertical="center"/>
    </xf>
    <xf numFmtId="176" fontId="34" fillId="0" borderId="11" xfId="0" applyNumberFormat="1" applyFont="1" applyFill="1" applyBorder="1" applyAlignment="1">
      <alignment horizontal="center" vertical="center" wrapText="1"/>
    </xf>
    <xf numFmtId="176" fontId="29" fillId="0" borderId="11" xfId="0" applyNumberFormat="1" applyFont="1" applyBorder="1">
      <alignment vertical="center"/>
    </xf>
    <xf numFmtId="176" fontId="32" fillId="0" borderId="12" xfId="0" applyNumberFormat="1" applyFont="1" applyBorder="1">
      <alignment vertical="center"/>
    </xf>
    <xf numFmtId="176" fontId="29" fillId="0" borderId="13" xfId="0" applyNumberFormat="1" applyFont="1" applyBorder="1">
      <alignment vertical="center"/>
    </xf>
    <xf numFmtId="176" fontId="19" fillId="0" borderId="10" xfId="0" applyNumberFormat="1" applyFont="1" applyBorder="1" applyAlignment="1">
      <alignment horizontal="center" vertical="center"/>
    </xf>
    <xf numFmtId="176" fontId="23" fillId="33" borderId="0" xfId="0" applyNumberFormat="1" applyFont="1" applyFill="1" applyBorder="1" applyAlignment="1">
      <alignment horizontal="left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tabSelected="1" zoomScaleNormal="100" workbookViewId="0">
      <selection activeCell="AC3" sqref="AC2:AD3"/>
    </sheetView>
  </sheetViews>
  <sheetFormatPr defaultColWidth="8.77734375" defaultRowHeight="16.2" outlineLevelRow="2"/>
  <cols>
    <col min="1" max="1" width="7.109375" style="1" customWidth="1"/>
    <col min="2" max="2" width="7.21875" style="1" customWidth="1"/>
    <col min="3" max="3" width="5.5546875" style="3" customWidth="1"/>
    <col min="4" max="4" width="4.88671875" style="1" customWidth="1"/>
    <col min="5" max="5" width="6.77734375" style="3" customWidth="1"/>
    <col min="6" max="6" width="4.21875" style="3" customWidth="1"/>
    <col min="7" max="7" width="5.44140625" style="3" customWidth="1"/>
    <col min="8" max="8" width="4.21875" style="2" customWidth="1"/>
    <col min="9" max="9" width="7.109375" style="1" customWidth="1"/>
    <col min="10" max="10" width="6.33203125" style="1" customWidth="1"/>
    <col min="11" max="11" width="6.77734375" style="2" customWidth="1"/>
    <col min="12" max="12" width="6.5546875" style="2" customWidth="1"/>
    <col min="13" max="13" width="5.109375" style="2" customWidth="1"/>
    <col min="14" max="18" width="4.5546875" style="2" customWidth="1"/>
    <col min="19" max="19" width="7.77734375" style="2" customWidth="1"/>
    <col min="20" max="20" width="8.109375" style="2" customWidth="1"/>
    <col min="21" max="21" width="4.77734375" style="2" customWidth="1"/>
    <col min="22" max="22" width="4.44140625" style="2" customWidth="1"/>
    <col min="23" max="23" width="5" style="2" customWidth="1"/>
    <col min="24" max="24" width="9.88671875" style="1" customWidth="1"/>
    <col min="25" max="16384" width="8.77734375" style="1"/>
  </cols>
  <sheetData>
    <row r="1" spans="1:26" ht="28.5" customHeight="1">
      <c r="A1" s="47" t="s">
        <v>19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6" s="8" customFormat="1" ht="47.4" customHeight="1">
      <c r="A2" s="42" t="s">
        <v>2</v>
      </c>
      <c r="B2" s="42" t="s">
        <v>0</v>
      </c>
      <c r="C2" s="43" t="s">
        <v>1</v>
      </c>
      <c r="D2" s="4" t="s">
        <v>3</v>
      </c>
      <c r="E2" s="5" t="s">
        <v>10</v>
      </c>
      <c r="F2" s="4" t="s">
        <v>4</v>
      </c>
      <c r="G2" s="5" t="s">
        <v>5</v>
      </c>
      <c r="H2" s="5" t="s">
        <v>6</v>
      </c>
      <c r="I2" s="7" t="s">
        <v>14</v>
      </c>
      <c r="J2" s="7" t="s">
        <v>9</v>
      </c>
      <c r="K2" s="7" t="s">
        <v>8</v>
      </c>
      <c r="L2" s="7" t="s">
        <v>7</v>
      </c>
      <c r="M2" s="13" t="s">
        <v>26</v>
      </c>
      <c r="N2" s="13" t="s">
        <v>27</v>
      </c>
      <c r="O2" s="9" t="s">
        <v>28</v>
      </c>
      <c r="P2" s="13" t="s">
        <v>29</v>
      </c>
      <c r="Q2" s="13" t="s">
        <v>30</v>
      </c>
      <c r="R2" s="9" t="s">
        <v>31</v>
      </c>
      <c r="S2" s="7" t="s">
        <v>13</v>
      </c>
      <c r="T2" s="6" t="s">
        <v>11</v>
      </c>
      <c r="U2" s="14" t="s">
        <v>32</v>
      </c>
      <c r="V2" s="13" t="s">
        <v>33</v>
      </c>
      <c r="W2" s="13" t="s">
        <v>34</v>
      </c>
      <c r="X2" s="10" t="s">
        <v>12</v>
      </c>
    </row>
    <row r="3" spans="1:26" ht="34.799999999999997" customHeight="1" outlineLevel="2">
      <c r="A3" s="44" t="s">
        <v>40</v>
      </c>
      <c r="B3" s="44" t="s">
        <v>15</v>
      </c>
      <c r="C3" s="19" t="s">
        <v>17</v>
      </c>
      <c r="D3" s="11" t="s">
        <v>16</v>
      </c>
      <c r="E3" s="12" t="s">
        <v>41</v>
      </c>
      <c r="F3" s="16">
        <v>180</v>
      </c>
      <c r="G3" s="21" t="s">
        <v>39</v>
      </c>
      <c r="H3" s="17">
        <v>1</v>
      </c>
      <c r="I3" s="15">
        <v>725</v>
      </c>
      <c r="J3" s="15">
        <v>552</v>
      </c>
      <c r="K3" s="17">
        <v>100</v>
      </c>
      <c r="L3" s="17">
        <f>K3+J3+I3</f>
        <v>1377</v>
      </c>
      <c r="M3" s="17"/>
      <c r="N3" s="17"/>
      <c r="O3" s="17"/>
      <c r="P3" s="17"/>
      <c r="Q3" s="17"/>
      <c r="R3" s="17"/>
      <c r="S3" s="17">
        <f>L3-R3-Q3-P3-O3-N3-M3</f>
        <v>1377</v>
      </c>
      <c r="T3" s="18"/>
      <c r="U3" s="18"/>
      <c r="V3" s="18"/>
      <c r="W3" s="18"/>
      <c r="X3" s="15">
        <f>S3+U3+V3+W3</f>
        <v>1377</v>
      </c>
    </row>
    <row r="4" spans="1:26" s="41" customFormat="1" ht="34.799999999999997" customHeight="1" outlineLevel="1" thickBot="1">
      <c r="A4" s="45" t="s">
        <v>45</v>
      </c>
      <c r="B4" s="45"/>
      <c r="C4" s="33"/>
      <c r="D4" s="34"/>
      <c r="E4" s="35"/>
      <c r="F4" s="36"/>
      <c r="G4" s="37"/>
      <c r="H4" s="38">
        <f t="shared" ref="H4:S4" si="0">SUBTOTAL(9,H3:H3)</f>
        <v>1</v>
      </c>
      <c r="I4" s="39">
        <f t="shared" si="0"/>
        <v>725</v>
      </c>
      <c r="J4" s="39">
        <f t="shared" si="0"/>
        <v>552</v>
      </c>
      <c r="K4" s="38">
        <f t="shared" si="0"/>
        <v>100</v>
      </c>
      <c r="L4" s="38">
        <f t="shared" si="0"/>
        <v>1377</v>
      </c>
      <c r="M4" s="38">
        <f t="shared" si="0"/>
        <v>0</v>
      </c>
      <c r="N4" s="38">
        <f t="shared" si="0"/>
        <v>0</v>
      </c>
      <c r="O4" s="38">
        <f t="shared" si="0"/>
        <v>0</v>
      </c>
      <c r="P4" s="38">
        <f t="shared" si="0"/>
        <v>0</v>
      </c>
      <c r="Q4" s="38">
        <f t="shared" si="0"/>
        <v>0</v>
      </c>
      <c r="R4" s="38">
        <f t="shared" si="0"/>
        <v>0</v>
      </c>
      <c r="S4" s="38">
        <f t="shared" si="0"/>
        <v>1377</v>
      </c>
      <c r="T4" s="40"/>
      <c r="U4" s="40">
        <f>SUBTOTAL(9,U3:U3)</f>
        <v>0</v>
      </c>
      <c r="V4" s="40">
        <f>SUBTOTAL(9,V3:V3)</f>
        <v>0</v>
      </c>
      <c r="W4" s="40">
        <f>SUBTOTAL(9,W3:W3)</f>
        <v>0</v>
      </c>
      <c r="X4" s="39">
        <f>SUBTOTAL(9,X3:X3)</f>
        <v>1377</v>
      </c>
    </row>
    <row r="5" spans="1:26" ht="34.799999999999997" customHeight="1" outlineLevel="2">
      <c r="A5" s="46" t="s">
        <v>35</v>
      </c>
      <c r="B5" s="46" t="s">
        <v>15</v>
      </c>
      <c r="C5" s="23" t="s">
        <v>17</v>
      </c>
      <c r="D5" s="24" t="s">
        <v>16</v>
      </c>
      <c r="E5" s="25" t="s">
        <v>23</v>
      </c>
      <c r="F5" s="26">
        <v>170</v>
      </c>
      <c r="G5" s="27" t="s">
        <v>38</v>
      </c>
      <c r="H5" s="28">
        <v>1</v>
      </c>
      <c r="I5" s="29">
        <v>702</v>
      </c>
      <c r="J5" s="29">
        <v>552</v>
      </c>
      <c r="K5" s="28">
        <v>100</v>
      </c>
      <c r="L5" s="28">
        <f>K5+J5+I5</f>
        <v>1354</v>
      </c>
      <c r="M5" s="28"/>
      <c r="N5" s="28"/>
      <c r="O5" s="28"/>
      <c r="P5" s="28"/>
      <c r="Q5" s="28"/>
      <c r="R5" s="28"/>
      <c r="S5" s="28">
        <f>L5-R5-Q5-P5-O5-N5-M5</f>
        <v>1354</v>
      </c>
      <c r="T5" s="32" t="s">
        <v>49</v>
      </c>
      <c r="U5" s="30"/>
      <c r="V5" s="30"/>
      <c r="W5" s="30"/>
      <c r="X5" s="29">
        <f>S5+U5+V5+W5</f>
        <v>1354</v>
      </c>
    </row>
    <row r="6" spans="1:26" ht="34.799999999999997" customHeight="1" outlineLevel="2">
      <c r="A6" s="44" t="s">
        <v>35</v>
      </c>
      <c r="B6" s="44" t="s">
        <v>42</v>
      </c>
      <c r="C6" s="19" t="s">
        <v>25</v>
      </c>
      <c r="D6" s="11" t="s">
        <v>16</v>
      </c>
      <c r="E6" s="12" t="s">
        <v>23</v>
      </c>
      <c r="F6" s="16">
        <v>170</v>
      </c>
      <c r="G6" s="22" t="s">
        <v>43</v>
      </c>
      <c r="H6" s="17">
        <v>2</v>
      </c>
      <c r="I6" s="15">
        <v>1404</v>
      </c>
      <c r="J6" s="15">
        <v>1104</v>
      </c>
      <c r="K6" s="17">
        <v>200</v>
      </c>
      <c r="L6" s="17">
        <f>K6+J6+I6</f>
        <v>2708</v>
      </c>
      <c r="M6" s="17"/>
      <c r="N6" s="17"/>
      <c r="O6" s="17"/>
      <c r="P6" s="17"/>
      <c r="Q6" s="17"/>
      <c r="R6" s="17"/>
      <c r="S6" s="17">
        <f>L6-R6-Q6-P6-O6-N6-M6</f>
        <v>2708</v>
      </c>
      <c r="T6" s="32" t="s">
        <v>49</v>
      </c>
      <c r="U6" s="18"/>
      <c r="V6" s="18"/>
      <c r="W6" s="18"/>
      <c r="X6" s="15">
        <f>S6+U6+V6+W6</f>
        <v>2708</v>
      </c>
      <c r="Z6" s="20"/>
    </row>
    <row r="7" spans="1:26" s="41" customFormat="1" ht="34.799999999999997" customHeight="1" outlineLevel="1" thickBot="1">
      <c r="A7" s="45" t="s">
        <v>46</v>
      </c>
      <c r="B7" s="45"/>
      <c r="C7" s="33"/>
      <c r="D7" s="34"/>
      <c r="E7" s="35"/>
      <c r="F7" s="36"/>
      <c r="G7" s="37"/>
      <c r="H7" s="38">
        <f t="shared" ref="H7:S7" si="1">SUBTOTAL(9,H5:H6)</f>
        <v>3</v>
      </c>
      <c r="I7" s="39">
        <f t="shared" si="1"/>
        <v>2106</v>
      </c>
      <c r="J7" s="39">
        <f t="shared" si="1"/>
        <v>1656</v>
      </c>
      <c r="K7" s="38">
        <f t="shared" si="1"/>
        <v>300</v>
      </c>
      <c r="L7" s="38">
        <f t="shared" si="1"/>
        <v>4062</v>
      </c>
      <c r="M7" s="38">
        <f t="shared" si="1"/>
        <v>0</v>
      </c>
      <c r="N7" s="38">
        <f t="shared" si="1"/>
        <v>0</v>
      </c>
      <c r="O7" s="38">
        <f t="shared" si="1"/>
        <v>0</v>
      </c>
      <c r="P7" s="38">
        <f t="shared" si="1"/>
        <v>0</v>
      </c>
      <c r="Q7" s="38">
        <f t="shared" si="1"/>
        <v>0</v>
      </c>
      <c r="R7" s="38">
        <f t="shared" si="1"/>
        <v>0</v>
      </c>
      <c r="S7" s="38">
        <f t="shared" si="1"/>
        <v>4062</v>
      </c>
      <c r="T7" s="40"/>
      <c r="U7" s="40">
        <f>SUBTOTAL(9,U5:U6)</f>
        <v>0</v>
      </c>
      <c r="V7" s="40">
        <f>SUBTOTAL(9,V5:V6)</f>
        <v>0</v>
      </c>
      <c r="W7" s="40">
        <f>SUBTOTAL(9,W5:W6)</f>
        <v>0</v>
      </c>
      <c r="X7" s="39">
        <f>SUBTOTAL(9,X5:X6)</f>
        <v>4062</v>
      </c>
    </row>
    <row r="8" spans="1:26" ht="34.799999999999997" customHeight="1" outlineLevel="2">
      <c r="A8" s="44" t="s">
        <v>20</v>
      </c>
      <c r="B8" s="44" t="s">
        <v>21</v>
      </c>
      <c r="C8" s="19" t="s">
        <v>22</v>
      </c>
      <c r="D8" s="11" t="s">
        <v>16</v>
      </c>
      <c r="E8" s="12" t="s">
        <v>23</v>
      </c>
      <c r="F8" s="16">
        <v>170</v>
      </c>
      <c r="G8" s="21" t="s">
        <v>36</v>
      </c>
      <c r="H8" s="17">
        <v>1</v>
      </c>
      <c r="I8" s="15">
        <v>702</v>
      </c>
      <c r="J8" s="15">
        <v>552</v>
      </c>
      <c r="K8" s="17">
        <v>100</v>
      </c>
      <c r="L8" s="17">
        <f>K8+J8+I8</f>
        <v>1354</v>
      </c>
      <c r="M8" s="17"/>
      <c r="N8" s="17"/>
      <c r="O8" s="17"/>
      <c r="P8" s="17"/>
      <c r="Q8" s="17"/>
      <c r="R8" s="17"/>
      <c r="S8" s="17">
        <f>L8-R8-Q8-P8-O8-N8-M8</f>
        <v>1354</v>
      </c>
      <c r="T8" s="32" t="s">
        <v>49</v>
      </c>
      <c r="U8" s="17"/>
      <c r="V8" s="17"/>
      <c r="W8" s="17"/>
      <c r="X8" s="15">
        <f>S8+U8+V8+W8</f>
        <v>1354</v>
      </c>
    </row>
    <row r="9" spans="1:26" ht="34.799999999999997" customHeight="1" outlineLevel="2">
      <c r="A9" s="44" t="s">
        <v>20</v>
      </c>
      <c r="B9" s="44" t="s">
        <v>24</v>
      </c>
      <c r="C9" s="19" t="s">
        <v>25</v>
      </c>
      <c r="D9" s="11" t="s">
        <v>16</v>
      </c>
      <c r="E9" s="12" t="s">
        <v>23</v>
      </c>
      <c r="F9" s="16">
        <v>170</v>
      </c>
      <c r="G9" s="21" t="s">
        <v>37</v>
      </c>
      <c r="H9" s="17">
        <v>1</v>
      </c>
      <c r="I9" s="15">
        <v>702</v>
      </c>
      <c r="J9" s="15">
        <v>552</v>
      </c>
      <c r="K9" s="17">
        <v>100</v>
      </c>
      <c r="L9" s="17">
        <f>K9+J9+I9</f>
        <v>1354</v>
      </c>
      <c r="M9" s="17"/>
      <c r="N9" s="17"/>
      <c r="O9" s="17"/>
      <c r="P9" s="17"/>
      <c r="Q9" s="17"/>
      <c r="R9" s="17"/>
      <c r="S9" s="17">
        <f>L9-R9-Q9-P9-O9-N9-M9</f>
        <v>1354</v>
      </c>
      <c r="T9" s="32" t="s">
        <v>50</v>
      </c>
      <c r="U9" s="18"/>
      <c r="V9" s="18"/>
      <c r="W9" s="18"/>
      <c r="X9" s="15">
        <f>S9+U9+V9+W9</f>
        <v>1354</v>
      </c>
    </row>
    <row r="10" spans="1:26" ht="34.799999999999997" customHeight="1" outlineLevel="2">
      <c r="A10" s="44" t="s">
        <v>20</v>
      </c>
      <c r="B10" s="44" t="s">
        <v>24</v>
      </c>
      <c r="C10" s="19" t="s">
        <v>25</v>
      </c>
      <c r="D10" s="11" t="s">
        <v>16</v>
      </c>
      <c r="E10" s="12" t="s">
        <v>23</v>
      </c>
      <c r="F10" s="16">
        <v>170</v>
      </c>
      <c r="G10" s="22" t="s">
        <v>44</v>
      </c>
      <c r="H10" s="17">
        <v>2</v>
      </c>
      <c r="I10" s="15">
        <v>1404</v>
      </c>
      <c r="J10" s="15">
        <v>1104</v>
      </c>
      <c r="K10" s="17">
        <v>200</v>
      </c>
      <c r="L10" s="17">
        <f>K10+J10+I10</f>
        <v>2708</v>
      </c>
      <c r="M10" s="17"/>
      <c r="N10" s="17"/>
      <c r="O10" s="17"/>
      <c r="P10" s="17"/>
      <c r="Q10" s="17"/>
      <c r="R10" s="17"/>
      <c r="S10" s="17">
        <f>L10-R10-Q10-P10-O10-N10-M10</f>
        <v>2708</v>
      </c>
      <c r="T10" s="32" t="s">
        <v>51</v>
      </c>
      <c r="U10" s="18"/>
      <c r="V10" s="18"/>
      <c r="W10" s="18"/>
      <c r="X10" s="15">
        <f>S10+U10+V10+W10</f>
        <v>2708</v>
      </c>
    </row>
    <row r="11" spans="1:26" s="41" customFormat="1" ht="34.799999999999997" customHeight="1" outlineLevel="1" thickBot="1">
      <c r="A11" s="31" t="s">
        <v>47</v>
      </c>
      <c r="B11" s="31"/>
      <c r="C11" s="33"/>
      <c r="D11" s="34"/>
      <c r="E11" s="35"/>
      <c r="F11" s="36"/>
      <c r="G11" s="37"/>
      <c r="H11" s="38">
        <f t="shared" ref="H11:S11" si="2">SUBTOTAL(9,H8:H10)</f>
        <v>4</v>
      </c>
      <c r="I11" s="39">
        <f t="shared" si="2"/>
        <v>2808</v>
      </c>
      <c r="J11" s="39">
        <f t="shared" si="2"/>
        <v>2208</v>
      </c>
      <c r="K11" s="38">
        <f t="shared" si="2"/>
        <v>400</v>
      </c>
      <c r="L11" s="38">
        <f t="shared" si="2"/>
        <v>5416</v>
      </c>
      <c r="M11" s="38">
        <f t="shared" si="2"/>
        <v>0</v>
      </c>
      <c r="N11" s="38">
        <f t="shared" si="2"/>
        <v>0</v>
      </c>
      <c r="O11" s="38">
        <f t="shared" si="2"/>
        <v>0</v>
      </c>
      <c r="P11" s="38">
        <f t="shared" si="2"/>
        <v>0</v>
      </c>
      <c r="Q11" s="38">
        <f t="shared" si="2"/>
        <v>0</v>
      </c>
      <c r="R11" s="38">
        <f t="shared" si="2"/>
        <v>0</v>
      </c>
      <c r="S11" s="38">
        <f t="shared" si="2"/>
        <v>5416</v>
      </c>
      <c r="T11" s="40"/>
      <c r="U11" s="40">
        <f>SUBTOTAL(9,U8:U10)</f>
        <v>0</v>
      </c>
      <c r="V11" s="40">
        <f>SUBTOTAL(9,V8:V10)</f>
        <v>0</v>
      </c>
      <c r="W11" s="40">
        <f>SUBTOTAL(9,W8:W10)</f>
        <v>0</v>
      </c>
      <c r="X11" s="39">
        <f>SUBTOTAL(9,X8:X10)</f>
        <v>5416</v>
      </c>
    </row>
    <row r="12" spans="1:26" s="41" customFormat="1" ht="34.799999999999997" customHeight="1" outlineLevel="1" thickBot="1">
      <c r="A12" s="31" t="s">
        <v>48</v>
      </c>
      <c r="B12" s="31"/>
      <c r="C12" s="33"/>
      <c r="D12" s="34"/>
      <c r="E12" s="35"/>
      <c r="F12" s="36"/>
      <c r="G12" s="37"/>
      <c r="H12" s="38">
        <f t="shared" ref="H12:S12" si="3">SUBTOTAL(9,H3:H10)</f>
        <v>8</v>
      </c>
      <c r="I12" s="39">
        <f t="shared" si="3"/>
        <v>5639</v>
      </c>
      <c r="J12" s="39">
        <f t="shared" si="3"/>
        <v>4416</v>
      </c>
      <c r="K12" s="38">
        <f t="shared" si="3"/>
        <v>800</v>
      </c>
      <c r="L12" s="38">
        <f t="shared" si="3"/>
        <v>10855</v>
      </c>
      <c r="M12" s="38">
        <f t="shared" si="3"/>
        <v>0</v>
      </c>
      <c r="N12" s="38">
        <f t="shared" si="3"/>
        <v>0</v>
      </c>
      <c r="O12" s="38">
        <f t="shared" si="3"/>
        <v>0</v>
      </c>
      <c r="P12" s="38">
        <f t="shared" si="3"/>
        <v>0</v>
      </c>
      <c r="Q12" s="38">
        <f t="shared" si="3"/>
        <v>0</v>
      </c>
      <c r="R12" s="38">
        <f t="shared" si="3"/>
        <v>0</v>
      </c>
      <c r="S12" s="38">
        <f t="shared" si="3"/>
        <v>10855</v>
      </c>
      <c r="T12" s="40"/>
      <c r="U12" s="40">
        <f>SUBTOTAL(9,U3:U10)</f>
        <v>0</v>
      </c>
      <c r="V12" s="40">
        <f>SUBTOTAL(9,V3:V10)</f>
        <v>0</v>
      </c>
      <c r="W12" s="40">
        <f>SUBTOTAL(9,W3:W10)</f>
        <v>0</v>
      </c>
      <c r="X12" s="39">
        <f>SUBTOTAL(9,X3:X10)</f>
        <v>10855</v>
      </c>
    </row>
    <row r="14" spans="1:26">
      <c r="A14" s="48" t="s">
        <v>18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</row>
    <row r="15" spans="1:26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</row>
  </sheetData>
  <sortState ref="A3:X8">
    <sortCondition ref="A2"/>
  </sortState>
  <mergeCells count="2">
    <mergeCell ref="A1:X1"/>
    <mergeCell ref="A14:X15"/>
  </mergeCells>
  <phoneticPr fontId="18" type="noConversion"/>
  <printOptions horizontalCentered="1"/>
  <pageMargins left="0" right="0" top="0.35433070866141736" bottom="0.35433070866141736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1090831-0930 (2)</vt:lpstr>
      <vt:lpstr>'1090831-0930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使用者</cp:lastModifiedBy>
  <cp:lastPrinted>2020-10-05T03:07:48Z</cp:lastPrinted>
  <dcterms:created xsi:type="dcterms:W3CDTF">2013-06-25T01:13:31Z</dcterms:created>
  <dcterms:modified xsi:type="dcterms:W3CDTF">2020-10-05T06:19:22Z</dcterms:modified>
</cp:coreProperties>
</file>