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940" windowHeight="7200"/>
  </bookViews>
  <sheets>
    <sheet name="103.11 (2)" sheetId="7" r:id="rId1"/>
    <sheet name="103.11長代 (2)" sheetId="4" r:id="rId2"/>
    <sheet name="103.11幼輔計畫" sheetId="2" r:id="rId3"/>
  </sheets>
  <definedNames>
    <definedName name="_xlnm.Print_Titles" localSheetId="0">'103.11 (2)'!$1:$2</definedName>
    <definedName name="_xlnm.Print_Titles" localSheetId="2">'103.11幼輔計畫'!$1:$2</definedName>
    <definedName name="_xlnm.Print_Titles" localSheetId="1">'103.11長代 (2)'!$1:$2</definedName>
  </definedNames>
  <calcPr calcId="125725"/>
</workbook>
</file>

<file path=xl/calcChain.xml><?xml version="1.0" encoding="utf-8"?>
<calcChain xmlns="http://schemas.openxmlformats.org/spreadsheetml/2006/main">
  <c r="S94" i="7"/>
  <c r="R94"/>
  <c r="Q94"/>
  <c r="P94"/>
  <c r="M94"/>
  <c r="T93"/>
  <c r="S93"/>
  <c r="R93"/>
  <c r="Q93"/>
  <c r="P93"/>
  <c r="O93"/>
  <c r="N93"/>
  <c r="M93"/>
  <c r="L93"/>
  <c r="T91"/>
  <c r="S91"/>
  <c r="R91"/>
  <c r="Q91"/>
  <c r="P91"/>
  <c r="O91"/>
  <c r="N91"/>
  <c r="M91"/>
  <c r="L91"/>
  <c r="T89"/>
  <c r="S89"/>
  <c r="R89"/>
  <c r="Q89"/>
  <c r="P89"/>
  <c r="O89"/>
  <c r="N89"/>
  <c r="M89"/>
  <c r="L89"/>
  <c r="T86"/>
  <c r="S86"/>
  <c r="R86"/>
  <c r="Q86"/>
  <c r="P86"/>
  <c r="O86"/>
  <c r="N86"/>
  <c r="M86"/>
  <c r="L86"/>
  <c r="T83"/>
  <c r="S83"/>
  <c r="R83"/>
  <c r="Q83"/>
  <c r="P83"/>
  <c r="O83"/>
  <c r="N83"/>
  <c r="M83"/>
  <c r="L83"/>
  <c r="T80"/>
  <c r="S80"/>
  <c r="R80"/>
  <c r="Q80"/>
  <c r="P80"/>
  <c r="O80"/>
  <c r="N80"/>
  <c r="M80"/>
  <c r="L80"/>
  <c r="T78"/>
  <c r="S78"/>
  <c r="R78"/>
  <c r="Q78"/>
  <c r="P78"/>
  <c r="O78"/>
  <c r="N78"/>
  <c r="M78"/>
  <c r="L78"/>
  <c r="T76"/>
  <c r="S76"/>
  <c r="R76"/>
  <c r="Q76"/>
  <c r="P76"/>
  <c r="O76"/>
  <c r="N76"/>
  <c r="M76"/>
  <c r="L76"/>
  <c r="T72"/>
  <c r="S72"/>
  <c r="R72"/>
  <c r="Q72"/>
  <c r="P72"/>
  <c r="O72"/>
  <c r="N72"/>
  <c r="M72"/>
  <c r="L72"/>
  <c r="T70"/>
  <c r="S70"/>
  <c r="R70"/>
  <c r="Q70"/>
  <c r="P70"/>
  <c r="O70"/>
  <c r="N70"/>
  <c r="M70"/>
  <c r="L70"/>
  <c r="T67"/>
  <c r="S67"/>
  <c r="R67"/>
  <c r="Q67"/>
  <c r="P67"/>
  <c r="O67"/>
  <c r="N67"/>
  <c r="M67"/>
  <c r="L67"/>
  <c r="T65"/>
  <c r="S65"/>
  <c r="R65"/>
  <c r="Q65"/>
  <c r="P65"/>
  <c r="O65"/>
  <c r="N65"/>
  <c r="M65"/>
  <c r="L65"/>
  <c r="T62"/>
  <c r="S62"/>
  <c r="R62"/>
  <c r="Q62"/>
  <c r="P62"/>
  <c r="O62"/>
  <c r="N62"/>
  <c r="M62"/>
  <c r="L62"/>
  <c r="T60"/>
  <c r="S60"/>
  <c r="R60"/>
  <c r="Q60"/>
  <c r="P60"/>
  <c r="O60"/>
  <c r="N60"/>
  <c r="M60"/>
  <c r="L60"/>
  <c r="T58"/>
  <c r="S58"/>
  <c r="R58"/>
  <c r="Q58"/>
  <c r="P58"/>
  <c r="O58"/>
  <c r="N58"/>
  <c r="M58"/>
  <c r="L58"/>
  <c r="T56"/>
  <c r="S56"/>
  <c r="R56"/>
  <c r="Q56"/>
  <c r="P56"/>
  <c r="O56"/>
  <c r="N56"/>
  <c r="M56"/>
  <c r="L56"/>
  <c r="T54"/>
  <c r="S54"/>
  <c r="R54"/>
  <c r="Q54"/>
  <c r="P54"/>
  <c r="O54"/>
  <c r="N54"/>
  <c r="M54"/>
  <c r="L54"/>
  <c r="T51"/>
  <c r="S51"/>
  <c r="R51"/>
  <c r="Q51"/>
  <c r="P51"/>
  <c r="O51"/>
  <c r="N51"/>
  <c r="M51"/>
  <c r="L51"/>
  <c r="T48"/>
  <c r="S48"/>
  <c r="R48"/>
  <c r="Q48"/>
  <c r="P48"/>
  <c r="O48"/>
  <c r="N48"/>
  <c r="M48"/>
  <c r="L48"/>
  <c r="T46"/>
  <c r="S46"/>
  <c r="R46"/>
  <c r="Q46"/>
  <c r="P46"/>
  <c r="O46"/>
  <c r="N46"/>
  <c r="M46"/>
  <c r="L46"/>
  <c r="T43"/>
  <c r="S43"/>
  <c r="R43"/>
  <c r="Q43"/>
  <c r="P43"/>
  <c r="O43"/>
  <c r="N43"/>
  <c r="M43"/>
  <c r="L43"/>
  <c r="T41"/>
  <c r="S41"/>
  <c r="R41"/>
  <c r="Q41"/>
  <c r="P41"/>
  <c r="O41"/>
  <c r="N41"/>
  <c r="M41"/>
  <c r="L41"/>
  <c r="T37"/>
  <c r="S37"/>
  <c r="R37"/>
  <c r="Q37"/>
  <c r="P37"/>
  <c r="O37"/>
  <c r="N37"/>
  <c r="M37"/>
  <c r="L37"/>
  <c r="T35"/>
  <c r="S35"/>
  <c r="R35"/>
  <c r="Q35"/>
  <c r="P35"/>
  <c r="O35"/>
  <c r="N35"/>
  <c r="M35"/>
  <c r="L35"/>
  <c r="S33"/>
  <c r="R33"/>
  <c r="Q33"/>
  <c r="P33"/>
  <c r="M33"/>
  <c r="T31"/>
  <c r="S31"/>
  <c r="R31"/>
  <c r="Q31"/>
  <c r="P31"/>
  <c r="O31"/>
  <c r="N31"/>
  <c r="M31"/>
  <c r="L31"/>
  <c r="T27"/>
  <c r="S27"/>
  <c r="R27"/>
  <c r="Q27"/>
  <c r="P27"/>
  <c r="O27"/>
  <c r="N27"/>
  <c r="M27"/>
  <c r="L27"/>
  <c r="T21"/>
  <c r="S21"/>
  <c r="R21"/>
  <c r="Q21"/>
  <c r="P21"/>
  <c r="O21"/>
  <c r="N21"/>
  <c r="M21"/>
  <c r="L21"/>
  <c r="T15"/>
  <c r="S15"/>
  <c r="R15"/>
  <c r="Q15"/>
  <c r="P15"/>
  <c r="O15"/>
  <c r="N15"/>
  <c r="M15"/>
  <c r="L15"/>
  <c r="T13"/>
  <c r="S13"/>
  <c r="R13"/>
  <c r="Q13"/>
  <c r="P13"/>
  <c r="O13"/>
  <c r="N13"/>
  <c r="M13"/>
  <c r="L13"/>
  <c r="T9"/>
  <c r="S9"/>
  <c r="R9"/>
  <c r="Q9"/>
  <c r="P9"/>
  <c r="O9"/>
  <c r="N9"/>
  <c r="M9"/>
  <c r="L9"/>
  <c r="T6"/>
  <c r="S6"/>
  <c r="R6"/>
  <c r="Q6"/>
  <c r="P6"/>
  <c r="O6"/>
  <c r="N6"/>
  <c r="M6"/>
  <c r="L6"/>
  <c r="T4"/>
  <c r="S4"/>
  <c r="R4"/>
  <c r="Q4"/>
  <c r="P4"/>
  <c r="O4"/>
  <c r="N4"/>
  <c r="M4"/>
  <c r="L4"/>
  <c r="L32"/>
  <c r="N32" s="1"/>
  <c r="O32" s="1"/>
  <c r="T32" s="1"/>
  <c r="T33" s="1"/>
  <c r="L75"/>
  <c r="N75" s="1"/>
  <c r="O75" s="1"/>
  <c r="T75" s="1"/>
  <c r="L88"/>
  <c r="N88" s="1"/>
  <c r="O88" s="1"/>
  <c r="T88" s="1"/>
  <c r="L14"/>
  <c r="N14" s="1"/>
  <c r="O14" s="1"/>
  <c r="T14" s="1"/>
  <c r="L79"/>
  <c r="N79" s="1"/>
  <c r="O79" s="1"/>
  <c r="T79" s="1"/>
  <c r="L82"/>
  <c r="N82" s="1"/>
  <c r="O82" s="1"/>
  <c r="T82" s="1"/>
  <c r="L61"/>
  <c r="N61" s="1"/>
  <c r="O61" s="1"/>
  <c r="T61" s="1"/>
  <c r="L57"/>
  <c r="N57" s="1"/>
  <c r="O57" s="1"/>
  <c r="T57" s="1"/>
  <c r="L3"/>
  <c r="N3" s="1"/>
  <c r="O3" s="1"/>
  <c r="T3" s="1"/>
  <c r="L55"/>
  <c r="N55" s="1"/>
  <c r="O55" s="1"/>
  <c r="T55" s="1"/>
  <c r="L12"/>
  <c r="N12" s="1"/>
  <c r="O12" s="1"/>
  <c r="T12" s="1"/>
  <c r="L81"/>
  <c r="N81" s="1"/>
  <c r="O81" s="1"/>
  <c r="T81" s="1"/>
  <c r="L90"/>
  <c r="N90" s="1"/>
  <c r="O90" s="1"/>
  <c r="T90" s="1"/>
  <c r="L40"/>
  <c r="N40" s="1"/>
  <c r="O40" s="1"/>
  <c r="T40" s="1"/>
  <c r="L87"/>
  <c r="N87" s="1"/>
  <c r="O87" s="1"/>
  <c r="T87" s="1"/>
  <c r="L92"/>
  <c r="N92" s="1"/>
  <c r="O92" s="1"/>
  <c r="T92" s="1"/>
  <c r="L53"/>
  <c r="N53" s="1"/>
  <c r="O53" s="1"/>
  <c r="T53" s="1"/>
  <c r="L8"/>
  <c r="N8" s="1"/>
  <c r="O8" s="1"/>
  <c r="T8" s="1"/>
  <c r="L39"/>
  <c r="N39" s="1"/>
  <c r="O39" s="1"/>
  <c r="T39" s="1"/>
  <c r="L52"/>
  <c r="N52" s="1"/>
  <c r="O52" s="1"/>
  <c r="T52" s="1"/>
  <c r="L7"/>
  <c r="N7" s="1"/>
  <c r="O7" s="1"/>
  <c r="T7" s="1"/>
  <c r="N30"/>
  <c r="O30" s="1"/>
  <c r="T30" s="1"/>
  <c r="N85"/>
  <c r="O85" s="1"/>
  <c r="T85" s="1"/>
  <c r="L59"/>
  <c r="N59" s="1"/>
  <c r="O59" s="1"/>
  <c r="T59" s="1"/>
  <c r="L66"/>
  <c r="N66" s="1"/>
  <c r="O66" s="1"/>
  <c r="T66" s="1"/>
  <c r="L69"/>
  <c r="N69" s="1"/>
  <c r="O69" s="1"/>
  <c r="T69" s="1"/>
  <c r="L47"/>
  <c r="N47" s="1"/>
  <c r="O47" s="1"/>
  <c r="T47" s="1"/>
  <c r="L11"/>
  <c r="N11" s="1"/>
  <c r="O11" s="1"/>
  <c r="T11" s="1"/>
  <c r="L50"/>
  <c r="N50" s="1"/>
  <c r="O50" s="1"/>
  <c r="T50" s="1"/>
  <c r="L34"/>
  <c r="N34" s="1"/>
  <c r="O34" s="1"/>
  <c r="T34" s="1"/>
  <c r="L74"/>
  <c r="N74" s="1"/>
  <c r="O74" s="1"/>
  <c r="T74" s="1"/>
  <c r="L42"/>
  <c r="N42" s="1"/>
  <c r="O42" s="1"/>
  <c r="T42" s="1"/>
  <c r="L26"/>
  <c r="N26" s="1"/>
  <c r="O26" s="1"/>
  <c r="T26" s="1"/>
  <c r="L25"/>
  <c r="N25" s="1"/>
  <c r="O25" s="1"/>
  <c r="T25" s="1"/>
  <c r="L24"/>
  <c r="N24" s="1"/>
  <c r="O24" s="1"/>
  <c r="T24" s="1"/>
  <c r="L23"/>
  <c r="N23" s="1"/>
  <c r="O23" s="1"/>
  <c r="T23" s="1"/>
  <c r="L64"/>
  <c r="N64" s="1"/>
  <c r="O64" s="1"/>
  <c r="T64" s="1"/>
  <c r="L63"/>
  <c r="N63" s="1"/>
  <c r="O63" s="1"/>
  <c r="T63" s="1"/>
  <c r="L22"/>
  <c r="N22" s="1"/>
  <c r="O22" s="1"/>
  <c r="T22" s="1"/>
  <c r="L77"/>
  <c r="N77" s="1"/>
  <c r="O77" s="1"/>
  <c r="T77" s="1"/>
  <c r="L10"/>
  <c r="N10" s="1"/>
  <c r="O10" s="1"/>
  <c r="T10" s="1"/>
  <c r="L49"/>
  <c r="N49" s="1"/>
  <c r="O49" s="1"/>
  <c r="T49" s="1"/>
  <c r="N29"/>
  <c r="O29" s="1"/>
  <c r="T29" s="1"/>
  <c r="N28"/>
  <c r="O28" s="1"/>
  <c r="T28" s="1"/>
  <c r="L71"/>
  <c r="N71" s="1"/>
  <c r="O71" s="1"/>
  <c r="T71" s="1"/>
  <c r="L36"/>
  <c r="N36" s="1"/>
  <c r="O36" s="1"/>
  <c r="T36" s="1"/>
  <c r="L38"/>
  <c r="N38" s="1"/>
  <c r="O38" s="1"/>
  <c r="T38" s="1"/>
  <c r="L84"/>
  <c r="N84" s="1"/>
  <c r="O84" s="1"/>
  <c r="T84" s="1"/>
  <c r="L45"/>
  <c r="N45" s="1"/>
  <c r="O45" s="1"/>
  <c r="T45" s="1"/>
  <c r="L44"/>
  <c r="N44" s="1"/>
  <c r="O44" s="1"/>
  <c r="T44" s="1"/>
  <c r="N20"/>
  <c r="O20" s="1"/>
  <c r="T20" s="1"/>
  <c r="N19"/>
  <c r="O19" s="1"/>
  <c r="T19" s="1"/>
  <c r="N18"/>
  <c r="O18" s="1"/>
  <c r="T18" s="1"/>
  <c r="N17"/>
  <c r="O17" s="1"/>
  <c r="T17" s="1"/>
  <c r="N16"/>
  <c r="O16" s="1"/>
  <c r="T16" s="1"/>
  <c r="L73"/>
  <c r="N73" s="1"/>
  <c r="O73" s="1"/>
  <c r="T73" s="1"/>
  <c r="L5"/>
  <c r="N5" s="1"/>
  <c r="O5" s="1"/>
  <c r="T5" s="1"/>
  <c r="L68"/>
  <c r="S23" i="4"/>
  <c r="R23"/>
  <c r="Q23"/>
  <c r="P23"/>
  <c r="O23"/>
  <c r="N23"/>
  <c r="S22"/>
  <c r="R22"/>
  <c r="Q22"/>
  <c r="P22"/>
  <c r="O22"/>
  <c r="N22"/>
  <c r="S20"/>
  <c r="R20"/>
  <c r="Q20"/>
  <c r="P20"/>
  <c r="O20"/>
  <c r="N20"/>
  <c r="S18"/>
  <c r="R18"/>
  <c r="Q18"/>
  <c r="P18"/>
  <c r="O18"/>
  <c r="N18"/>
  <c r="S16"/>
  <c r="R16"/>
  <c r="Q16"/>
  <c r="P16"/>
  <c r="O16"/>
  <c r="N16"/>
  <c r="S14"/>
  <c r="R14"/>
  <c r="Q14"/>
  <c r="P14"/>
  <c r="O14"/>
  <c r="N14"/>
  <c r="S12"/>
  <c r="R12"/>
  <c r="Q12"/>
  <c r="P12"/>
  <c r="O12"/>
  <c r="N12"/>
  <c r="S8"/>
  <c r="R8"/>
  <c r="Q8"/>
  <c r="P8"/>
  <c r="O8"/>
  <c r="N8"/>
  <c r="S6"/>
  <c r="R6"/>
  <c r="Q6"/>
  <c r="P6"/>
  <c r="O6"/>
  <c r="N6"/>
  <c r="S4"/>
  <c r="R4"/>
  <c r="Q4"/>
  <c r="P4"/>
  <c r="O4"/>
  <c r="N4"/>
  <c r="L21"/>
  <c r="N21" s="1"/>
  <c r="O21" s="1"/>
  <c r="S21" s="1"/>
  <c r="L3"/>
  <c r="N3" s="1"/>
  <c r="O3" s="1"/>
  <c r="S3" s="1"/>
  <c r="L19"/>
  <c r="N19" s="1"/>
  <c r="O19" s="1"/>
  <c r="S19" s="1"/>
  <c r="L17"/>
  <c r="N17" s="1"/>
  <c r="O17" s="1"/>
  <c r="S17" s="1"/>
  <c r="L11"/>
  <c r="N11" s="1"/>
  <c r="O11" s="1"/>
  <c r="S11" s="1"/>
  <c r="L10"/>
  <c r="N10" s="1"/>
  <c r="O10" s="1"/>
  <c r="S10" s="1"/>
  <c r="L9"/>
  <c r="N9" s="1"/>
  <c r="O9" s="1"/>
  <c r="S9" s="1"/>
  <c r="L7"/>
  <c r="N7" s="1"/>
  <c r="O7" s="1"/>
  <c r="S7" s="1"/>
  <c r="L5"/>
  <c r="N5" s="1"/>
  <c r="O5" s="1"/>
  <c r="S5" s="1"/>
  <c r="L15"/>
  <c r="N15" s="1"/>
  <c r="O15" s="1"/>
  <c r="S15" s="1"/>
  <c r="L13"/>
  <c r="N13" s="1"/>
  <c r="M7" i="2"/>
  <c r="N7"/>
  <c r="O7"/>
  <c r="P7"/>
  <c r="Q7"/>
  <c r="R7"/>
  <c r="L7"/>
  <c r="S6"/>
  <c r="O6"/>
  <c r="N6"/>
  <c r="O33" i="7" l="1"/>
  <c r="N94"/>
  <c r="T94"/>
  <c r="L33"/>
  <c r="L94" s="1"/>
  <c r="N33"/>
  <c r="O94"/>
  <c r="N68"/>
  <c r="O13" i="4"/>
  <c r="O68" i="7" l="1"/>
  <c r="S13" i="4"/>
  <c r="N4" i="2"/>
  <c r="O4" s="1"/>
  <c r="S4" s="1"/>
  <c r="N5"/>
  <c r="O5" s="1"/>
  <c r="S5" s="1"/>
  <c r="N3"/>
  <c r="O3" s="1"/>
  <c r="T68" i="7" l="1"/>
  <c r="S3" i="2"/>
  <c r="S7" s="1"/>
</calcChain>
</file>

<file path=xl/sharedStrings.xml><?xml version="1.0" encoding="utf-8"?>
<sst xmlns="http://schemas.openxmlformats.org/spreadsheetml/2006/main" count="374" uniqueCount="167">
  <si>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</si>
  <si>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</si>
  <si>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</si>
  <si>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</si>
  <si>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</si>
  <si>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</si>
  <si>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</si>
  <si>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</si>
  <si>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</si>
  <si>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</si>
  <si>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</si>
  <si>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</si>
  <si>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</si>
  <si>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導師時間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</si>
  <si>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</si>
  <si>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</si>
  <si>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</si>
  <si>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代課人</t>
    <phoneticPr fontId="4" type="noConversion"/>
  </si>
  <si>
    <t>補充保費</t>
    <phoneticPr fontId="4" type="noConversion"/>
  </si>
  <si>
    <t>台南市北區文元國小年103年11月份鐘點代課費印領清冊</t>
    <phoneticPr fontId="4" type="noConversion"/>
  </si>
  <si>
    <t>公假</t>
    <phoneticPr fontId="3" type="noConversion"/>
  </si>
  <si>
    <t>羅毅恒</t>
    <phoneticPr fontId="3" type="noConversion"/>
  </si>
  <si>
    <t>公假</t>
    <phoneticPr fontId="3" type="noConversion"/>
  </si>
  <si>
    <t>顏慧敏</t>
    <phoneticPr fontId="3" type="noConversion"/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</si>
  <si>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</si>
  <si>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</si>
  <si>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邱盈瑄</t>
    <phoneticPr fontId="3" type="noConversion"/>
  </si>
  <si>
    <t>林哲偉</t>
    <phoneticPr fontId="3" type="noConversion"/>
  </si>
  <si>
    <t>李高瑞</t>
    <phoneticPr fontId="3" type="noConversion"/>
  </si>
  <si>
    <t>台南市北區文元國小年103年11月份（長代）鐘點代課費印領清冊</t>
    <phoneticPr fontId="4" type="noConversion"/>
  </si>
  <si>
    <t>郭政杰</t>
    <phoneticPr fontId="3" type="noConversion"/>
  </si>
  <si>
    <t>黃詠彬</t>
    <phoneticPr fontId="3" type="noConversion"/>
  </si>
  <si>
    <t>陳冠吉</t>
    <phoneticPr fontId="3" type="noConversion"/>
  </si>
  <si>
    <t>呂秋慧</t>
    <phoneticPr fontId="3" type="noConversion"/>
  </si>
  <si>
    <t>黃文誘</t>
    <phoneticPr fontId="3" type="noConversion"/>
  </si>
  <si>
    <t>陳怡真</t>
    <phoneticPr fontId="3" type="noConversion"/>
  </si>
  <si>
    <t>葉紋安</t>
    <phoneticPr fontId="3" type="noConversion"/>
  </si>
  <si>
    <t>10月勞保代扣</t>
    <phoneticPr fontId="4" type="noConversion"/>
  </si>
  <si>
    <t>10月健保代扣</t>
    <phoneticPr fontId="4" type="noConversion"/>
  </si>
  <si>
    <t>幼兒園</t>
    <phoneticPr fontId="3" type="noConversion"/>
  </si>
  <si>
    <t>合計</t>
    <phoneticPr fontId="3" type="noConversion"/>
  </si>
  <si>
    <t>何雪如</t>
    <phoneticPr fontId="3" type="noConversion"/>
  </si>
  <si>
    <t>李曜宇</t>
    <phoneticPr fontId="3" type="noConversion"/>
  </si>
  <si>
    <t>蔡侑鍹</t>
    <phoneticPr fontId="3" type="noConversion"/>
  </si>
  <si>
    <t>何雪如 合計</t>
  </si>
  <si>
    <t>李高瑞 合計</t>
  </si>
  <si>
    <t>林哲偉 合計</t>
  </si>
  <si>
    <t>邱盈瑄 合計</t>
  </si>
  <si>
    <t>郭政杰 合計</t>
  </si>
  <si>
    <t>陳冠吉 合計</t>
  </si>
  <si>
    <t>黃文誘 合計</t>
  </si>
  <si>
    <t>葉紋安 合計</t>
  </si>
  <si>
    <t>蔡侑鍹 合計</t>
  </si>
  <si>
    <t>總計</t>
  </si>
  <si>
    <t>王美文 合計</t>
  </si>
  <si>
    <t>王麗娟 合計</t>
  </si>
  <si>
    <t>史益山 合計</t>
  </si>
  <si>
    <t>江姿滿 合計</t>
  </si>
  <si>
    <t>吳雨潔 合計</t>
  </si>
  <si>
    <t>吳毓珮 合計</t>
  </si>
  <si>
    <t>吳憶婷 合計</t>
  </si>
  <si>
    <t>李翠媚 合計</t>
  </si>
  <si>
    <t>林吟靜 合計</t>
  </si>
  <si>
    <t>林彩珍 合計</t>
  </si>
  <si>
    <t>施建伍 合計</t>
  </si>
  <si>
    <t>徐雅雯 合計</t>
  </si>
  <si>
    <t>翁健銘 合計</t>
  </si>
  <si>
    <t>莊明珠 合計</t>
  </si>
  <si>
    <t>陳怡玉 合計</t>
  </si>
  <si>
    <t>陳宣榕 合計</t>
  </si>
  <si>
    <t>陳淑萍 合計</t>
  </si>
  <si>
    <t>黃惠鄉 合計</t>
  </si>
  <si>
    <t>黃智淵 合計</t>
  </si>
  <si>
    <t>黃詠彬 合計</t>
  </si>
  <si>
    <t>葉乃華 合計</t>
  </si>
  <si>
    <t>劉美吟 合計</t>
  </si>
  <si>
    <t>劉智璇 合計</t>
  </si>
  <si>
    <t>蔡幸錡 合計</t>
  </si>
  <si>
    <t>鄭文隆 合計</t>
  </si>
  <si>
    <t>戴子薰 合計</t>
  </si>
  <si>
    <t>顏士智 合計</t>
  </si>
  <si>
    <t>陳宣榕</t>
    <phoneticPr fontId="3" type="noConversion"/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</si>
  <si>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</si>
  <si>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</si>
  <si>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</si>
  <si>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</si>
  <si>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</si>
  <si>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</si>
  <si>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</si>
  <si>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</si>
  <si>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</si>
  <si>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導師時間</t>
    <phoneticPr fontId="4" type="noConversion"/>
  </si>
  <si>
    <t>總節數</t>
    <phoneticPr fontId="4" type="noConversion"/>
  </si>
  <si>
    <t>代課費</t>
    <phoneticPr fontId="4" type="noConversion"/>
  </si>
  <si>
    <t>10月勞保代扣</t>
    <phoneticPr fontId="4" type="noConversion"/>
  </si>
  <si>
    <t>10月健保代扣</t>
    <phoneticPr fontId="4" type="noConversion"/>
  </si>
  <si>
    <t>11月勞保代扣</t>
    <phoneticPr fontId="4" type="noConversion"/>
  </si>
  <si>
    <t>補充保費</t>
    <phoneticPr fontId="4" type="noConversion"/>
  </si>
  <si>
    <t>實領金額</t>
    <phoneticPr fontId="4" type="noConversion"/>
  </si>
  <si>
    <t>黃智淵</t>
    <phoneticPr fontId="3" type="noConversion"/>
  </si>
  <si>
    <t>公假</t>
    <phoneticPr fontId="3" type="noConversion"/>
  </si>
  <si>
    <t>連國樑</t>
    <phoneticPr fontId="3" type="noConversion"/>
  </si>
  <si>
    <t>王麗娟</t>
    <phoneticPr fontId="3" type="noConversion"/>
  </si>
  <si>
    <t>王品蘋</t>
    <phoneticPr fontId="3" type="noConversion"/>
  </si>
  <si>
    <t>葉乃華</t>
    <phoneticPr fontId="3" type="noConversion"/>
  </si>
  <si>
    <t>謝青倫</t>
    <phoneticPr fontId="3" type="noConversion"/>
  </si>
  <si>
    <t>吳雨潔</t>
    <phoneticPr fontId="3" type="noConversion"/>
  </si>
  <si>
    <t>娩假</t>
    <phoneticPr fontId="3" type="noConversion"/>
  </si>
  <si>
    <t>張幼君</t>
    <phoneticPr fontId="3" type="noConversion"/>
  </si>
  <si>
    <t>11/3、11/10、11/17、11/24</t>
    <phoneticPr fontId="3" type="noConversion"/>
  </si>
  <si>
    <t>11/4、11/11、11/18、11/25</t>
    <phoneticPr fontId="3" type="noConversion"/>
  </si>
  <si>
    <t>11/5、11/12、11/19、11/26</t>
    <phoneticPr fontId="3" type="noConversion"/>
  </si>
  <si>
    <t>11/6、11/13、11/20、11/27</t>
    <phoneticPr fontId="3" type="noConversion"/>
  </si>
  <si>
    <t>11/7、11/14、11/21、11/28</t>
    <phoneticPr fontId="3" type="noConversion"/>
  </si>
  <si>
    <t>邱盈瑄</t>
    <phoneticPr fontId="3" type="noConversion"/>
  </si>
  <si>
    <t>林麗雪</t>
    <phoneticPr fontId="3" type="noConversion"/>
  </si>
  <si>
    <t>楊文盈</t>
    <phoneticPr fontId="3" type="noConversion"/>
  </si>
  <si>
    <t>蔡幸錡</t>
    <phoneticPr fontId="3" type="noConversion"/>
  </si>
  <si>
    <t>謝美姬</t>
    <phoneticPr fontId="3" type="noConversion"/>
  </si>
  <si>
    <t>林哲偉</t>
    <phoneticPr fontId="3" type="noConversion"/>
  </si>
  <si>
    <t>李高瑞</t>
    <phoneticPr fontId="3" type="noConversion"/>
  </si>
  <si>
    <t>林吟靜</t>
    <phoneticPr fontId="3" type="noConversion"/>
  </si>
  <si>
    <t>吳挺溦</t>
    <phoneticPr fontId="3" type="noConversion"/>
  </si>
  <si>
    <t>黃詠彬</t>
    <phoneticPr fontId="3" type="noConversion"/>
  </si>
  <si>
    <t>翁寶治</t>
    <phoneticPr fontId="3" type="noConversion"/>
  </si>
  <si>
    <t>吳憶婷</t>
    <phoneticPr fontId="3" type="noConversion"/>
  </si>
  <si>
    <t>黃筠方</t>
    <phoneticPr fontId="3" type="noConversion"/>
  </si>
  <si>
    <t>特教</t>
    <phoneticPr fontId="3" type="noConversion"/>
  </si>
  <si>
    <t>徐雅雯</t>
    <phoneticPr fontId="3" type="noConversion"/>
  </si>
  <si>
    <t>許隨耀</t>
    <phoneticPr fontId="3" type="noConversion"/>
  </si>
  <si>
    <t>江姿滿</t>
    <phoneticPr fontId="3" type="noConversion"/>
  </si>
  <si>
    <t>葉紋安</t>
    <phoneticPr fontId="3" type="noConversion"/>
  </si>
  <si>
    <t>施雅玲</t>
    <phoneticPr fontId="3" type="noConversion"/>
  </si>
  <si>
    <t>吳毓珮</t>
    <phoneticPr fontId="3" type="noConversion"/>
  </si>
  <si>
    <t>黃文誘</t>
    <phoneticPr fontId="3" type="noConversion"/>
  </si>
  <si>
    <t>許雅瑜</t>
    <phoneticPr fontId="3" type="noConversion"/>
  </si>
  <si>
    <t>林彩珍</t>
    <phoneticPr fontId="3" type="noConversion"/>
  </si>
  <si>
    <t>溫弘徳</t>
    <phoneticPr fontId="3" type="noConversion"/>
  </si>
  <si>
    <t>李翠媚</t>
    <phoneticPr fontId="3" type="noConversion"/>
  </si>
  <si>
    <t>婚假</t>
    <phoneticPr fontId="3" type="noConversion"/>
  </si>
  <si>
    <t>徐怡雯</t>
    <phoneticPr fontId="3" type="noConversion"/>
  </si>
  <si>
    <t>11/7</t>
    <phoneticPr fontId="3" type="noConversion"/>
  </si>
  <si>
    <t>施建伍</t>
    <phoneticPr fontId="3" type="noConversion"/>
  </si>
  <si>
    <t>蔡美瑩</t>
    <phoneticPr fontId="3" type="noConversion"/>
  </si>
  <si>
    <t>黃惠鄉</t>
    <phoneticPr fontId="3" type="noConversion"/>
  </si>
  <si>
    <t>陳宣榕</t>
    <phoneticPr fontId="3" type="noConversion"/>
  </si>
  <si>
    <t>史益山</t>
    <phoneticPr fontId="3" type="noConversion"/>
  </si>
  <si>
    <t>曾志田</t>
    <phoneticPr fontId="3" type="noConversion"/>
  </si>
  <si>
    <t>翁健銘</t>
    <phoneticPr fontId="3" type="noConversion"/>
  </si>
  <si>
    <t>顏士智</t>
    <phoneticPr fontId="3" type="noConversion"/>
  </si>
  <si>
    <t>鄭文隆</t>
    <phoneticPr fontId="3" type="noConversion"/>
  </si>
  <si>
    <t>戴子薰</t>
    <phoneticPr fontId="3" type="noConversion"/>
  </si>
  <si>
    <t>病假</t>
    <phoneticPr fontId="3" type="noConversion"/>
  </si>
  <si>
    <t>林吟珀</t>
    <phoneticPr fontId="3" type="noConversion"/>
  </si>
  <si>
    <t>劉智璇</t>
    <phoneticPr fontId="3" type="noConversion"/>
  </si>
  <si>
    <t>楊富安</t>
    <phoneticPr fontId="3" type="noConversion"/>
  </si>
  <si>
    <t>賀憶娥</t>
    <phoneticPr fontId="3" type="noConversion"/>
  </si>
  <si>
    <t>莊明珠</t>
    <phoneticPr fontId="3" type="noConversion"/>
  </si>
  <si>
    <t>蔡明錡</t>
    <phoneticPr fontId="3" type="noConversion"/>
  </si>
  <si>
    <t>王美文</t>
    <phoneticPr fontId="3" type="noConversion"/>
  </si>
  <si>
    <t>陳怡玉</t>
    <phoneticPr fontId="3" type="noConversion"/>
  </si>
  <si>
    <t>陳淑萍</t>
    <phoneticPr fontId="3" type="noConversion"/>
  </si>
  <si>
    <t>劉美吟</t>
    <phoneticPr fontId="3" type="noConversion"/>
  </si>
  <si>
    <t>何雪如</t>
    <phoneticPr fontId="3" type="noConversion"/>
  </si>
  <si>
    <t>許紡銜</t>
    <phoneticPr fontId="3" type="noConversion"/>
  </si>
  <si>
    <t>李岳勳</t>
    <phoneticPr fontId="3" type="noConversion"/>
  </si>
  <si>
    <t>李岳勳 合計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</si>
</sst>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m/d;@"/>
  </numFmts>
  <fonts count="1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8" fillId="0" borderId="2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49" fontId="0" fillId="0" borderId="3" xfId="0" applyNumberFormat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0" fillId="2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>
      <alignment vertical="center"/>
    </xf>
    <xf numFmtId="0" fontId="12" fillId="0" borderId="2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76" fontId="9" fillId="2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3" fontId="9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177" fontId="7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177" fontId="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76" fontId="7" fillId="0" borderId="3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49" fontId="14" fillId="0" borderId="0" xfId="0" applyNumberFormat="1" applyFont="1" applyBorder="1" applyAlignment="1">
      <alignment vertical="center"/>
    </xf>
    <xf numFmtId="177" fontId="14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>
      <alignment vertical="center"/>
    </xf>
    <xf numFmtId="176" fontId="7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 wrapText="1"/>
    </xf>
    <xf numFmtId="49" fontId="9" fillId="0" borderId="1" xfId="0" applyNumberFormat="1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 wrapText="1"/>
    </xf>
    <xf numFmtId="0" fontId="12" fillId="0" borderId="2" xfId="0" applyFont="1" applyFill="1" applyBorder="1">
      <alignment vertical="center"/>
    </xf>
    <xf numFmtId="49" fontId="9" fillId="0" borderId="0" xfId="0" applyNumberFormat="1" applyFont="1" applyAlignment="1">
      <alignment vertical="center"/>
    </xf>
    <xf numFmtId="49" fontId="9" fillId="2" borderId="0" xfId="0" applyNumberFormat="1" applyFont="1" applyFill="1" applyAlignment="1">
      <alignment vertical="center"/>
    </xf>
    <xf numFmtId="49" fontId="9" fillId="2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49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177" fontId="9" fillId="0" borderId="0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Fill="1">
      <alignment vertical="center"/>
    </xf>
    <xf numFmtId="0" fontId="15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177" fontId="17" fillId="0" borderId="0" xfId="0" applyNumberFormat="1" applyFont="1" applyFill="1" applyBorder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49" fontId="15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Fill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76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0"/>
  <sheetViews>
    <sheetView tabSelected="1" topLeftCell="A32" zoomScale="80" zoomScaleNormal="80" workbookViewId="0">
      <selection activeCell="I38" sqref="I38"/>
    </sheetView>
  </sheetViews>
  <sheetFormatPr defaultRowHeight="16.5" outlineLevelRow="2"/>
  <cols>
    <col min="1" max="1" width="7.875" style="56" customWidth="1"/>
    <col min="2" max="2" width="6" style="144" customWidth="1"/>
    <col min="3" max="3" width="7.5" style="56" customWidth="1"/>
    <col min="4" max="4" width="10.875" style="140" customWidth="1"/>
    <col min="5" max="11" width="6.625" style="144" customWidth="1"/>
    <col min="12" max="13" width="4.5" style="56" customWidth="1"/>
    <col min="14" max="14" width="5.75" style="56" customWidth="1"/>
    <col min="15" max="15" width="8" style="138" customWidth="1"/>
    <col min="16" max="18" width="6.5" style="56" customWidth="1"/>
    <col min="19" max="19" width="7.75" style="56" customWidth="1"/>
    <col min="20" max="20" width="7.75" style="138" customWidth="1"/>
    <col min="21" max="16384" width="9" style="56"/>
  </cols>
  <sheetData>
    <row r="1" spans="1:20" s="110" customFormat="1" ht="36.75" customHeight="1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</row>
    <row r="2" spans="1:20" s="119" customFormat="1" ht="30.75" customHeight="1">
      <c r="A2" s="111" t="s">
        <v>17</v>
      </c>
      <c r="B2" s="112" t="s">
        <v>0</v>
      </c>
      <c r="C2" s="105" t="s">
        <v>1</v>
      </c>
      <c r="D2" s="113" t="s">
        <v>82</v>
      </c>
      <c r="E2" s="112" t="s">
        <v>83</v>
      </c>
      <c r="F2" s="112" t="s">
        <v>84</v>
      </c>
      <c r="G2" s="112" t="s">
        <v>85</v>
      </c>
      <c r="H2" s="112" t="s">
        <v>86</v>
      </c>
      <c r="I2" s="112" t="s">
        <v>87</v>
      </c>
      <c r="J2" s="112" t="s">
        <v>88</v>
      </c>
      <c r="K2" s="112" t="s">
        <v>89</v>
      </c>
      <c r="L2" s="51" t="s">
        <v>90</v>
      </c>
      <c r="M2" s="114" t="s">
        <v>91</v>
      </c>
      <c r="N2" s="115" t="s">
        <v>92</v>
      </c>
      <c r="O2" s="116" t="s">
        <v>93</v>
      </c>
      <c r="P2" s="117" t="s">
        <v>94</v>
      </c>
      <c r="Q2" s="117" t="s">
        <v>95</v>
      </c>
      <c r="R2" s="117" t="s">
        <v>96</v>
      </c>
      <c r="S2" s="117" t="s">
        <v>97</v>
      </c>
      <c r="T2" s="118" t="s">
        <v>98</v>
      </c>
    </row>
    <row r="3" spans="1:20" s="110" customFormat="1" ht="19.5" customHeight="1" outlineLevel="2">
      <c r="A3" s="60" t="s">
        <v>159</v>
      </c>
      <c r="B3" s="64" t="s">
        <v>100</v>
      </c>
      <c r="C3" s="106" t="s">
        <v>158</v>
      </c>
      <c r="D3" s="120">
        <v>41971</v>
      </c>
      <c r="E3" s="64"/>
      <c r="F3" s="64">
        <v>408</v>
      </c>
      <c r="G3" s="64"/>
      <c r="I3" s="65"/>
      <c r="J3" s="65"/>
      <c r="K3" s="65"/>
      <c r="L3" s="29">
        <f>COUNT(E3:K3)</f>
        <v>1</v>
      </c>
      <c r="M3" s="66"/>
      <c r="N3" s="29">
        <f>L3+M3</f>
        <v>1</v>
      </c>
      <c r="O3" s="31">
        <f>N3*260</f>
        <v>260</v>
      </c>
      <c r="P3" s="67"/>
      <c r="Q3" s="32"/>
      <c r="R3" s="32"/>
      <c r="T3" s="121">
        <f>O3-SUM(P3:S3)</f>
        <v>260</v>
      </c>
    </row>
    <row r="4" spans="1:20" s="110" customFormat="1" ht="19.5" customHeight="1" outlineLevel="1">
      <c r="A4" s="122" t="s">
        <v>54</v>
      </c>
      <c r="B4" s="101"/>
      <c r="C4" s="99"/>
      <c r="D4" s="123"/>
      <c r="E4" s="101"/>
      <c r="F4" s="101"/>
      <c r="G4" s="101"/>
      <c r="H4" s="124"/>
      <c r="I4" s="102"/>
      <c r="J4" s="102"/>
      <c r="K4" s="102"/>
      <c r="L4" s="88">
        <f t="shared" ref="L4:T4" si="0">SUBTOTAL(9,L3:L3)</f>
        <v>1</v>
      </c>
      <c r="M4" s="103">
        <f t="shared" si="0"/>
        <v>0</v>
      </c>
      <c r="N4" s="88">
        <f t="shared" si="0"/>
        <v>1</v>
      </c>
      <c r="O4" s="90">
        <f t="shared" si="0"/>
        <v>260</v>
      </c>
      <c r="P4" s="104">
        <f t="shared" si="0"/>
        <v>0</v>
      </c>
      <c r="Q4" s="92">
        <f t="shared" si="0"/>
        <v>0</v>
      </c>
      <c r="R4" s="92">
        <f t="shared" si="0"/>
        <v>0</v>
      </c>
      <c r="S4" s="124">
        <f t="shared" si="0"/>
        <v>0</v>
      </c>
      <c r="T4" s="125">
        <f t="shared" si="0"/>
        <v>260</v>
      </c>
    </row>
    <row r="5" spans="1:20" s="110" customFormat="1" ht="19.5" customHeight="1" outlineLevel="2">
      <c r="A5" s="60" t="s">
        <v>102</v>
      </c>
      <c r="B5" s="64" t="s">
        <v>100</v>
      </c>
      <c r="C5" s="106" t="s">
        <v>103</v>
      </c>
      <c r="D5" s="120">
        <v>41963</v>
      </c>
      <c r="E5" s="64"/>
      <c r="F5" s="64"/>
      <c r="G5" s="64">
        <v>211</v>
      </c>
      <c r="H5" s="64"/>
      <c r="I5" s="65"/>
      <c r="J5" s="65"/>
      <c r="K5" s="65"/>
      <c r="L5" s="29">
        <f>COUNT(E5:K5)</f>
        <v>1</v>
      </c>
      <c r="M5" s="66"/>
      <c r="N5" s="29">
        <f>L5+M5</f>
        <v>1</v>
      </c>
      <c r="O5" s="31">
        <f>N5*260</f>
        <v>260</v>
      </c>
      <c r="P5" s="67"/>
      <c r="Q5" s="32"/>
      <c r="R5" s="32"/>
      <c r="T5" s="121">
        <f>O5-SUM(P5:S5)</f>
        <v>260</v>
      </c>
    </row>
    <row r="6" spans="1:20" s="110" customFormat="1" ht="19.5" customHeight="1" outlineLevel="1">
      <c r="A6" s="97" t="s">
        <v>55</v>
      </c>
      <c r="B6" s="101"/>
      <c r="C6" s="99"/>
      <c r="D6" s="123"/>
      <c r="E6" s="101"/>
      <c r="F6" s="101"/>
      <c r="G6" s="101"/>
      <c r="H6" s="101"/>
      <c r="I6" s="102"/>
      <c r="J6" s="102"/>
      <c r="K6" s="102"/>
      <c r="L6" s="88">
        <f t="shared" ref="L6:T6" si="1">SUBTOTAL(9,L5:L5)</f>
        <v>1</v>
      </c>
      <c r="M6" s="103">
        <f t="shared" si="1"/>
        <v>0</v>
      </c>
      <c r="N6" s="88">
        <f t="shared" si="1"/>
        <v>1</v>
      </c>
      <c r="O6" s="90">
        <f t="shared" si="1"/>
        <v>260</v>
      </c>
      <c r="P6" s="104">
        <f t="shared" si="1"/>
        <v>0</v>
      </c>
      <c r="Q6" s="92">
        <f t="shared" si="1"/>
        <v>0</v>
      </c>
      <c r="R6" s="92">
        <f t="shared" si="1"/>
        <v>0</v>
      </c>
      <c r="S6" s="124">
        <f t="shared" si="1"/>
        <v>0</v>
      </c>
      <c r="T6" s="125">
        <f t="shared" si="1"/>
        <v>260</v>
      </c>
    </row>
    <row r="7" spans="1:20" s="110" customFormat="1" ht="19.5" customHeight="1" outlineLevel="2">
      <c r="A7" s="60" t="s">
        <v>146</v>
      </c>
      <c r="B7" s="64" t="s">
        <v>100</v>
      </c>
      <c r="C7" s="62" t="s">
        <v>147</v>
      </c>
      <c r="D7" s="120">
        <v>41967</v>
      </c>
      <c r="E7" s="64">
        <v>601</v>
      </c>
      <c r="F7" s="64">
        <v>601</v>
      </c>
      <c r="G7" s="64"/>
      <c r="I7" s="65"/>
      <c r="J7" s="65"/>
      <c r="K7" s="65"/>
      <c r="L7" s="29">
        <f>COUNT(E7:K7)</f>
        <v>2</v>
      </c>
      <c r="M7" s="66"/>
      <c r="N7" s="29">
        <f>L7+M7</f>
        <v>2</v>
      </c>
      <c r="O7" s="31">
        <f>N7*260</f>
        <v>520</v>
      </c>
      <c r="P7" s="67"/>
      <c r="Q7" s="32"/>
      <c r="R7" s="32"/>
      <c r="T7" s="121">
        <f>O7-SUM(P7:S7)</f>
        <v>520</v>
      </c>
    </row>
    <row r="8" spans="1:20" s="110" customFormat="1" ht="19.5" customHeight="1" outlineLevel="2">
      <c r="A8" s="60" t="s">
        <v>146</v>
      </c>
      <c r="B8" s="64" t="s">
        <v>100</v>
      </c>
      <c r="C8" s="62" t="s">
        <v>147</v>
      </c>
      <c r="D8" s="120">
        <v>41969</v>
      </c>
      <c r="E8" s="64"/>
      <c r="F8" s="64"/>
      <c r="G8" s="64"/>
      <c r="H8" s="110">
        <v>601</v>
      </c>
      <c r="I8" s="65"/>
      <c r="J8" s="65"/>
      <c r="K8" s="65"/>
      <c r="L8" s="29">
        <f>COUNT(E8:K8)</f>
        <v>1</v>
      </c>
      <c r="M8" s="66"/>
      <c r="N8" s="29">
        <f>L8+M8</f>
        <v>1</v>
      </c>
      <c r="O8" s="31">
        <f>N8*260</f>
        <v>260</v>
      </c>
      <c r="P8" s="67"/>
      <c r="Q8" s="32"/>
      <c r="R8" s="32"/>
      <c r="T8" s="121">
        <f>O8-SUM(P8:S8)</f>
        <v>260</v>
      </c>
    </row>
    <row r="9" spans="1:20" s="110" customFormat="1" ht="19.5" customHeight="1" outlineLevel="1">
      <c r="A9" s="97" t="s">
        <v>56</v>
      </c>
      <c r="B9" s="101"/>
      <c r="C9" s="99"/>
      <c r="D9" s="123"/>
      <c r="E9" s="101"/>
      <c r="F9" s="101"/>
      <c r="G9" s="101"/>
      <c r="H9" s="124"/>
      <c r="I9" s="102"/>
      <c r="J9" s="102"/>
      <c r="K9" s="102"/>
      <c r="L9" s="88">
        <f t="shared" ref="L9:T9" si="2">SUBTOTAL(9,L7:L8)</f>
        <v>3</v>
      </c>
      <c r="M9" s="103">
        <f t="shared" si="2"/>
        <v>0</v>
      </c>
      <c r="N9" s="88">
        <f t="shared" si="2"/>
        <v>3</v>
      </c>
      <c r="O9" s="90">
        <f t="shared" si="2"/>
        <v>780</v>
      </c>
      <c r="P9" s="104">
        <f t="shared" si="2"/>
        <v>0</v>
      </c>
      <c r="Q9" s="92">
        <f t="shared" si="2"/>
        <v>0</v>
      </c>
      <c r="R9" s="92">
        <f t="shared" si="2"/>
        <v>0</v>
      </c>
      <c r="S9" s="124">
        <f t="shared" si="2"/>
        <v>0</v>
      </c>
      <c r="T9" s="125">
        <f t="shared" si="2"/>
        <v>780</v>
      </c>
    </row>
    <row r="10" spans="1:20" s="110" customFormat="1" ht="19.5" customHeight="1" outlineLevel="2">
      <c r="A10" s="60" t="s">
        <v>130</v>
      </c>
      <c r="B10" s="64" t="s">
        <v>100</v>
      </c>
      <c r="C10" s="106" t="s">
        <v>129</v>
      </c>
      <c r="D10" s="120">
        <v>41949</v>
      </c>
      <c r="E10" s="64"/>
      <c r="F10" s="64"/>
      <c r="G10" s="64"/>
      <c r="H10" s="64"/>
      <c r="I10" s="65">
        <v>507</v>
      </c>
      <c r="J10" s="65"/>
      <c r="K10" s="65"/>
      <c r="L10" s="29">
        <f>COUNT(E10:K10)</f>
        <v>1</v>
      </c>
      <c r="M10" s="66"/>
      <c r="N10" s="29">
        <f>L10+M10</f>
        <v>1</v>
      </c>
      <c r="O10" s="31">
        <f>N10*260</f>
        <v>260</v>
      </c>
      <c r="P10" s="67"/>
      <c r="Q10" s="32"/>
      <c r="R10" s="32"/>
      <c r="T10" s="121">
        <f>O10-SUM(P10:S10)</f>
        <v>260</v>
      </c>
    </row>
    <row r="11" spans="1:20" s="110" customFormat="1" ht="19.5" customHeight="1" outlineLevel="2">
      <c r="A11" s="60" t="s">
        <v>130</v>
      </c>
      <c r="B11" s="64" t="s">
        <v>100</v>
      </c>
      <c r="C11" s="60" t="s">
        <v>121</v>
      </c>
      <c r="D11" s="120">
        <v>41961</v>
      </c>
      <c r="E11" s="64"/>
      <c r="F11" s="64"/>
      <c r="G11" s="64"/>
      <c r="H11" s="64"/>
      <c r="I11" s="65">
        <v>611</v>
      </c>
      <c r="J11" s="65"/>
      <c r="K11" s="65"/>
      <c r="L11" s="29">
        <f>COUNT(E11:K11)</f>
        <v>1</v>
      </c>
      <c r="M11" s="66"/>
      <c r="N11" s="29">
        <f>L11+M11</f>
        <v>1</v>
      </c>
      <c r="O11" s="31">
        <f>N11*260</f>
        <v>260</v>
      </c>
      <c r="P11" s="67"/>
      <c r="Q11" s="32"/>
      <c r="R11" s="32"/>
      <c r="T11" s="121">
        <f>O11-SUM(P11:S11)</f>
        <v>260</v>
      </c>
    </row>
    <row r="12" spans="1:20" s="110" customFormat="1" ht="19.5" customHeight="1" outlineLevel="2">
      <c r="A12" s="60" t="s">
        <v>130</v>
      </c>
      <c r="B12" s="64" t="s">
        <v>100</v>
      </c>
      <c r="C12" s="106" t="s">
        <v>156</v>
      </c>
      <c r="D12" s="120">
        <v>41971</v>
      </c>
      <c r="E12" s="64"/>
      <c r="F12" s="64"/>
      <c r="G12" s="64">
        <v>204</v>
      </c>
      <c r="I12" s="65"/>
      <c r="J12" s="65"/>
      <c r="K12" s="65"/>
      <c r="L12" s="29">
        <f>COUNT(E12:K12)</f>
        <v>1</v>
      </c>
      <c r="M12" s="66"/>
      <c r="N12" s="29">
        <f>L12+M12</f>
        <v>1</v>
      </c>
      <c r="O12" s="31">
        <f>N12*260</f>
        <v>260</v>
      </c>
      <c r="P12" s="67"/>
      <c r="Q12" s="32"/>
      <c r="R12" s="32"/>
      <c r="T12" s="121">
        <f>O12-SUM(P12:S12)</f>
        <v>260</v>
      </c>
    </row>
    <row r="13" spans="1:20" s="110" customFormat="1" ht="19.5" customHeight="1" outlineLevel="1">
      <c r="A13" s="97" t="s">
        <v>57</v>
      </c>
      <c r="B13" s="101"/>
      <c r="C13" s="99"/>
      <c r="D13" s="123"/>
      <c r="E13" s="101"/>
      <c r="F13" s="101"/>
      <c r="G13" s="101"/>
      <c r="H13" s="124"/>
      <c r="I13" s="102"/>
      <c r="J13" s="102"/>
      <c r="K13" s="102"/>
      <c r="L13" s="88">
        <f t="shared" ref="L13:T13" si="3">SUBTOTAL(9,L10:L12)</f>
        <v>3</v>
      </c>
      <c r="M13" s="103">
        <f t="shared" si="3"/>
        <v>0</v>
      </c>
      <c r="N13" s="88">
        <f t="shared" si="3"/>
        <v>3</v>
      </c>
      <c r="O13" s="90">
        <f t="shared" si="3"/>
        <v>780</v>
      </c>
      <c r="P13" s="104">
        <f t="shared" si="3"/>
        <v>0</v>
      </c>
      <c r="Q13" s="92">
        <f t="shared" si="3"/>
        <v>0</v>
      </c>
      <c r="R13" s="92">
        <f t="shared" si="3"/>
        <v>0</v>
      </c>
      <c r="S13" s="124">
        <f t="shared" si="3"/>
        <v>0</v>
      </c>
      <c r="T13" s="125">
        <f t="shared" si="3"/>
        <v>780</v>
      </c>
    </row>
    <row r="14" spans="1:20" s="110" customFormat="1" ht="19.5" customHeight="1" outlineLevel="2">
      <c r="A14" s="60" t="s">
        <v>163</v>
      </c>
      <c r="B14" s="64" t="s">
        <v>100</v>
      </c>
      <c r="C14" s="106" t="s">
        <v>146</v>
      </c>
      <c r="D14" s="120">
        <v>41971</v>
      </c>
      <c r="E14" s="64">
        <v>601</v>
      </c>
      <c r="F14" s="64"/>
      <c r="G14" s="64"/>
      <c r="H14" s="64"/>
      <c r="I14" s="65"/>
      <c r="J14" s="65"/>
      <c r="K14" s="65"/>
      <c r="L14" s="29">
        <f>COUNT(E14:K14)</f>
        <v>1</v>
      </c>
      <c r="M14" s="66"/>
      <c r="N14" s="29">
        <f>L14+M14</f>
        <v>1</v>
      </c>
      <c r="O14" s="31">
        <f>N14*260</f>
        <v>260</v>
      </c>
      <c r="P14" s="67"/>
      <c r="Q14" s="67"/>
      <c r="R14" s="67"/>
      <c r="S14" s="67"/>
      <c r="T14" s="121">
        <f>O14-SUM(P14:S14)</f>
        <v>260</v>
      </c>
    </row>
    <row r="15" spans="1:20" s="110" customFormat="1" ht="19.5" customHeight="1" outlineLevel="1">
      <c r="A15" s="97" t="s">
        <v>44</v>
      </c>
      <c r="B15" s="101"/>
      <c r="C15" s="99"/>
      <c r="D15" s="123"/>
      <c r="E15" s="101"/>
      <c r="F15" s="101"/>
      <c r="G15" s="101"/>
      <c r="H15" s="101"/>
      <c r="I15" s="102"/>
      <c r="J15" s="102"/>
      <c r="K15" s="102"/>
      <c r="L15" s="88">
        <f t="shared" ref="L15:T15" si="4">SUBTOTAL(9,L14:L14)</f>
        <v>1</v>
      </c>
      <c r="M15" s="103">
        <f t="shared" si="4"/>
        <v>0</v>
      </c>
      <c r="N15" s="88">
        <f t="shared" si="4"/>
        <v>1</v>
      </c>
      <c r="O15" s="90">
        <f t="shared" si="4"/>
        <v>260</v>
      </c>
      <c r="P15" s="104">
        <f t="shared" si="4"/>
        <v>0</v>
      </c>
      <c r="Q15" s="104">
        <f t="shared" si="4"/>
        <v>0</v>
      </c>
      <c r="R15" s="104">
        <f t="shared" si="4"/>
        <v>0</v>
      </c>
      <c r="S15" s="104">
        <f t="shared" si="4"/>
        <v>0</v>
      </c>
      <c r="T15" s="125">
        <f t="shared" si="4"/>
        <v>260</v>
      </c>
    </row>
    <row r="16" spans="1:20" s="110" customFormat="1" ht="19.5" customHeight="1" outlineLevel="2">
      <c r="A16" s="60" t="s">
        <v>106</v>
      </c>
      <c r="B16" s="64" t="s">
        <v>107</v>
      </c>
      <c r="C16" s="106" t="s">
        <v>108</v>
      </c>
      <c r="D16" s="126" t="s">
        <v>109</v>
      </c>
      <c r="E16" s="64"/>
      <c r="F16" s="64"/>
      <c r="G16" s="64"/>
      <c r="H16" s="64"/>
      <c r="I16" s="65">
        <v>607</v>
      </c>
      <c r="J16" s="65">
        <v>610</v>
      </c>
      <c r="K16" s="65"/>
      <c r="L16" s="29">
        <v>8</v>
      </c>
      <c r="M16" s="66"/>
      <c r="N16" s="29">
        <f>L16+M16</f>
        <v>8</v>
      </c>
      <c r="O16" s="31">
        <f>N16*260</f>
        <v>2080</v>
      </c>
      <c r="P16" s="67">
        <v>456</v>
      </c>
      <c r="Q16" s="32">
        <v>354</v>
      </c>
      <c r="R16" s="32"/>
      <c r="T16" s="121">
        <f>O16-SUM(P16:S16)</f>
        <v>1270</v>
      </c>
    </row>
    <row r="17" spans="1:20" s="110" customFormat="1" ht="19.5" customHeight="1" outlineLevel="2">
      <c r="A17" s="60" t="s">
        <v>106</v>
      </c>
      <c r="B17" s="64" t="s">
        <v>107</v>
      </c>
      <c r="C17" s="106" t="s">
        <v>108</v>
      </c>
      <c r="D17" s="126" t="s">
        <v>110</v>
      </c>
      <c r="E17" s="64">
        <v>402</v>
      </c>
      <c r="F17" s="64">
        <v>605</v>
      </c>
      <c r="G17" s="64">
        <v>611</v>
      </c>
      <c r="H17" s="64"/>
      <c r="I17" s="65">
        <v>403</v>
      </c>
      <c r="J17" s="65">
        <v>404</v>
      </c>
      <c r="K17" s="65"/>
      <c r="L17" s="29">
        <v>20</v>
      </c>
      <c r="M17" s="66"/>
      <c r="N17" s="29">
        <f>L17+M17</f>
        <v>20</v>
      </c>
      <c r="O17" s="31">
        <f>N17*260</f>
        <v>5200</v>
      </c>
      <c r="P17" s="67"/>
      <c r="Q17" s="32"/>
      <c r="R17" s="32"/>
      <c r="T17" s="121">
        <f>O17-SUM(P17:S17)</f>
        <v>5200</v>
      </c>
    </row>
    <row r="18" spans="1:20" s="110" customFormat="1" ht="19.5" customHeight="1" outlineLevel="2">
      <c r="A18" s="60" t="s">
        <v>106</v>
      </c>
      <c r="B18" s="64" t="s">
        <v>107</v>
      </c>
      <c r="C18" s="106" t="s">
        <v>108</v>
      </c>
      <c r="D18" s="126" t="s">
        <v>111</v>
      </c>
      <c r="E18" s="64">
        <v>404</v>
      </c>
      <c r="F18" s="64">
        <v>606</v>
      </c>
      <c r="G18" s="64">
        <v>609</v>
      </c>
      <c r="H18" s="64"/>
      <c r="I18" s="65"/>
      <c r="J18" s="65"/>
      <c r="K18" s="65"/>
      <c r="L18" s="29">
        <v>12</v>
      </c>
      <c r="M18" s="66"/>
      <c r="N18" s="29">
        <f>L18+M18</f>
        <v>12</v>
      </c>
      <c r="O18" s="31">
        <f>N18*260</f>
        <v>3120</v>
      </c>
      <c r="P18" s="67"/>
      <c r="Q18" s="32"/>
      <c r="R18" s="32"/>
      <c r="T18" s="121">
        <f>O18-SUM(P18:S18)</f>
        <v>3120</v>
      </c>
    </row>
    <row r="19" spans="1:20" s="110" customFormat="1" ht="19.5" customHeight="1" outlineLevel="2">
      <c r="A19" s="60" t="s">
        <v>106</v>
      </c>
      <c r="B19" s="64" t="s">
        <v>107</v>
      </c>
      <c r="C19" s="106" t="s">
        <v>108</v>
      </c>
      <c r="D19" s="126" t="s">
        <v>112</v>
      </c>
      <c r="E19" s="64">
        <v>610</v>
      </c>
      <c r="F19" s="64">
        <v>607</v>
      </c>
      <c r="G19" s="64">
        <v>403</v>
      </c>
      <c r="H19" s="64"/>
      <c r="I19" s="65">
        <v>608</v>
      </c>
      <c r="J19" s="65">
        <v>605</v>
      </c>
      <c r="K19" s="65"/>
      <c r="L19" s="29">
        <v>20</v>
      </c>
      <c r="M19" s="66"/>
      <c r="N19" s="29">
        <f>L19+M19</f>
        <v>20</v>
      </c>
      <c r="O19" s="31">
        <f>N19*260</f>
        <v>5200</v>
      </c>
      <c r="P19" s="67"/>
      <c r="Q19" s="32"/>
      <c r="R19" s="32"/>
      <c r="T19" s="121">
        <f>O19-SUM(P19:S19)</f>
        <v>5200</v>
      </c>
    </row>
    <row r="20" spans="1:20" s="110" customFormat="1" ht="19.5" customHeight="1" outlineLevel="2">
      <c r="A20" s="60" t="s">
        <v>106</v>
      </c>
      <c r="B20" s="64" t="s">
        <v>107</v>
      </c>
      <c r="C20" s="106" t="s">
        <v>108</v>
      </c>
      <c r="D20" s="126" t="s">
        <v>113</v>
      </c>
      <c r="E20" s="64">
        <v>609</v>
      </c>
      <c r="F20" s="64">
        <v>608</v>
      </c>
      <c r="G20" s="64">
        <v>401</v>
      </c>
      <c r="H20" s="64">
        <v>402</v>
      </c>
      <c r="I20" s="65">
        <v>611</v>
      </c>
      <c r="J20" s="65"/>
      <c r="K20" s="65"/>
      <c r="L20" s="29">
        <v>20</v>
      </c>
      <c r="M20" s="66"/>
      <c r="N20" s="29">
        <f>L20+M20</f>
        <v>20</v>
      </c>
      <c r="O20" s="31">
        <f>N20*260</f>
        <v>5200</v>
      </c>
      <c r="P20" s="67"/>
      <c r="Q20" s="32"/>
      <c r="R20" s="32"/>
      <c r="T20" s="121">
        <f>O20-SUM(P20:S20)</f>
        <v>5200</v>
      </c>
    </row>
    <row r="21" spans="1:20" s="110" customFormat="1" ht="19.5" customHeight="1" outlineLevel="1">
      <c r="A21" s="97" t="s">
        <v>58</v>
      </c>
      <c r="B21" s="101"/>
      <c r="C21" s="99"/>
      <c r="D21" s="127"/>
      <c r="E21" s="101"/>
      <c r="F21" s="101"/>
      <c r="G21" s="101"/>
      <c r="H21" s="101"/>
      <c r="I21" s="102"/>
      <c r="J21" s="102"/>
      <c r="K21" s="102"/>
      <c r="L21" s="88">
        <f t="shared" ref="L21:T21" si="5">SUBTOTAL(9,L16:L20)</f>
        <v>80</v>
      </c>
      <c r="M21" s="103">
        <f t="shared" si="5"/>
        <v>0</v>
      </c>
      <c r="N21" s="88">
        <f t="shared" si="5"/>
        <v>80</v>
      </c>
      <c r="O21" s="90">
        <f t="shared" si="5"/>
        <v>20800</v>
      </c>
      <c r="P21" s="104">
        <f t="shared" si="5"/>
        <v>456</v>
      </c>
      <c r="Q21" s="92">
        <f t="shared" si="5"/>
        <v>354</v>
      </c>
      <c r="R21" s="92">
        <f t="shared" si="5"/>
        <v>0</v>
      </c>
      <c r="S21" s="124">
        <f t="shared" si="5"/>
        <v>0</v>
      </c>
      <c r="T21" s="125">
        <f t="shared" si="5"/>
        <v>19990</v>
      </c>
    </row>
    <row r="22" spans="1:20" s="110" customFormat="1" ht="19.5" customHeight="1" outlineLevel="2">
      <c r="A22" s="60" t="s">
        <v>133</v>
      </c>
      <c r="B22" s="64" t="s">
        <v>100</v>
      </c>
      <c r="C22" s="106" t="s">
        <v>132</v>
      </c>
      <c r="D22" s="120">
        <v>41953</v>
      </c>
      <c r="E22" s="64"/>
      <c r="F22" s="64"/>
      <c r="G22" s="64"/>
      <c r="H22" s="64"/>
      <c r="I22" s="65">
        <v>405</v>
      </c>
      <c r="J22" s="65"/>
      <c r="K22" s="65"/>
      <c r="L22" s="29">
        <f>COUNT(E22:K22)</f>
        <v>1</v>
      </c>
      <c r="M22" s="66"/>
      <c r="N22" s="29">
        <f>L22+M22</f>
        <v>1</v>
      </c>
      <c r="O22" s="31">
        <f>N22*260</f>
        <v>260</v>
      </c>
      <c r="P22" s="67"/>
      <c r="Q22" s="32"/>
      <c r="R22" s="32">
        <v>73</v>
      </c>
      <c r="T22" s="121">
        <f>O22-SUM(P22:S22)</f>
        <v>187</v>
      </c>
    </row>
    <row r="23" spans="1:20" s="110" customFormat="1" ht="19.5" customHeight="1" outlineLevel="2">
      <c r="A23" s="60" t="s">
        <v>133</v>
      </c>
      <c r="B23" s="64" t="s">
        <v>100</v>
      </c>
      <c r="C23" s="106" t="s">
        <v>132</v>
      </c>
      <c r="D23" s="120">
        <v>41956</v>
      </c>
      <c r="E23" s="64"/>
      <c r="F23" s="64"/>
      <c r="G23" s="64"/>
      <c r="H23" s="64"/>
      <c r="I23" s="65">
        <v>408</v>
      </c>
      <c r="J23" s="65">
        <v>406</v>
      </c>
      <c r="K23" s="65">
        <v>405</v>
      </c>
      <c r="L23" s="29">
        <f>COUNT(E23:K23)</f>
        <v>3</v>
      </c>
      <c r="M23" s="66"/>
      <c r="N23" s="29">
        <f>L23+M23</f>
        <v>3</v>
      </c>
      <c r="O23" s="31">
        <f>N23*260</f>
        <v>780</v>
      </c>
      <c r="P23" s="67"/>
      <c r="Q23" s="32"/>
      <c r="R23" s="32"/>
      <c r="T23" s="121">
        <f>O23-SUM(P23:S23)</f>
        <v>780</v>
      </c>
    </row>
    <row r="24" spans="1:20" s="110" customFormat="1" ht="19.5" customHeight="1" outlineLevel="2">
      <c r="A24" s="60" t="s">
        <v>133</v>
      </c>
      <c r="B24" s="64" t="s">
        <v>100</v>
      </c>
      <c r="C24" s="106" t="s">
        <v>135</v>
      </c>
      <c r="D24" s="120">
        <v>41953</v>
      </c>
      <c r="E24" s="64">
        <v>606</v>
      </c>
      <c r="F24" s="64">
        <v>605</v>
      </c>
      <c r="G24" s="64">
        <v>603</v>
      </c>
      <c r="H24" s="64"/>
      <c r="I24" s="65"/>
      <c r="J24" s="65"/>
      <c r="K24" s="65"/>
      <c r="L24" s="29">
        <f>COUNT(E24:K24)</f>
        <v>3</v>
      </c>
      <c r="M24" s="66"/>
      <c r="N24" s="29">
        <f>L24+M24</f>
        <v>3</v>
      </c>
      <c r="O24" s="31">
        <f>N24*260</f>
        <v>780</v>
      </c>
      <c r="P24" s="67"/>
      <c r="Q24" s="32"/>
      <c r="R24" s="32"/>
      <c r="T24" s="121">
        <f>O24-SUM(P24:S24)</f>
        <v>780</v>
      </c>
    </row>
    <row r="25" spans="1:20" s="110" customFormat="1" ht="19.5" customHeight="1" outlineLevel="2">
      <c r="A25" s="60" t="s">
        <v>133</v>
      </c>
      <c r="B25" s="64" t="s">
        <v>100</v>
      </c>
      <c r="C25" s="106" t="s">
        <v>135</v>
      </c>
      <c r="D25" s="120">
        <v>41954</v>
      </c>
      <c r="E25" s="64"/>
      <c r="F25" s="64"/>
      <c r="G25" s="64"/>
      <c r="H25" s="64"/>
      <c r="I25" s="65">
        <v>607</v>
      </c>
      <c r="J25" s="65">
        <v>602</v>
      </c>
      <c r="K25" s="65">
        <v>608</v>
      </c>
      <c r="L25" s="29">
        <f>COUNT(E25:K25)</f>
        <v>3</v>
      </c>
      <c r="M25" s="66"/>
      <c r="N25" s="29">
        <f>L25+M25</f>
        <v>3</v>
      </c>
      <c r="O25" s="31">
        <f>N25*260</f>
        <v>780</v>
      </c>
      <c r="P25" s="67"/>
      <c r="Q25" s="32"/>
      <c r="R25" s="32"/>
      <c r="T25" s="121">
        <f>O25-SUM(P25:S25)</f>
        <v>780</v>
      </c>
    </row>
    <row r="26" spans="1:20" s="110" customFormat="1" ht="19.5" customHeight="1" outlineLevel="2">
      <c r="A26" s="60" t="s">
        <v>133</v>
      </c>
      <c r="B26" s="64" t="s">
        <v>100</v>
      </c>
      <c r="C26" s="106" t="s">
        <v>135</v>
      </c>
      <c r="D26" s="120">
        <v>41956</v>
      </c>
      <c r="E26" s="64">
        <v>603</v>
      </c>
      <c r="F26" s="64">
        <v>604</v>
      </c>
      <c r="G26" s="64">
        <v>601</v>
      </c>
      <c r="H26" s="64"/>
      <c r="I26" s="65"/>
      <c r="J26" s="65"/>
      <c r="K26" s="65"/>
      <c r="L26" s="29">
        <f>COUNT(E26:K26)</f>
        <v>3</v>
      </c>
      <c r="M26" s="66"/>
      <c r="N26" s="29">
        <f>L26+M26</f>
        <v>3</v>
      </c>
      <c r="O26" s="31">
        <f>N26*260</f>
        <v>780</v>
      </c>
      <c r="P26" s="67"/>
      <c r="Q26" s="32"/>
      <c r="R26" s="32"/>
      <c r="T26" s="121">
        <f>O26-SUM(P26:S26)</f>
        <v>780</v>
      </c>
    </row>
    <row r="27" spans="1:20" s="110" customFormat="1" ht="19.5" customHeight="1" outlineLevel="1">
      <c r="A27" s="97" t="s">
        <v>59</v>
      </c>
      <c r="B27" s="101"/>
      <c r="C27" s="99"/>
      <c r="D27" s="123"/>
      <c r="E27" s="101"/>
      <c r="F27" s="101"/>
      <c r="G27" s="101"/>
      <c r="H27" s="101"/>
      <c r="I27" s="102"/>
      <c r="J27" s="102"/>
      <c r="K27" s="102"/>
      <c r="L27" s="88">
        <f t="shared" ref="L27:T27" si="6">SUBTOTAL(9,L22:L26)</f>
        <v>13</v>
      </c>
      <c r="M27" s="103">
        <f t="shared" si="6"/>
        <v>0</v>
      </c>
      <c r="N27" s="88">
        <f t="shared" si="6"/>
        <v>13</v>
      </c>
      <c r="O27" s="90">
        <f t="shared" si="6"/>
        <v>3380</v>
      </c>
      <c r="P27" s="104">
        <f t="shared" si="6"/>
        <v>0</v>
      </c>
      <c r="Q27" s="92">
        <f t="shared" si="6"/>
        <v>0</v>
      </c>
      <c r="R27" s="92">
        <f t="shared" si="6"/>
        <v>73</v>
      </c>
      <c r="S27" s="124">
        <f t="shared" si="6"/>
        <v>0</v>
      </c>
      <c r="T27" s="125">
        <f t="shared" si="6"/>
        <v>3307</v>
      </c>
    </row>
    <row r="28" spans="1:20" s="110" customFormat="1" ht="19.5" customHeight="1" outlineLevel="2">
      <c r="A28" s="60" t="s">
        <v>125</v>
      </c>
      <c r="B28" s="64" t="s">
        <v>100</v>
      </c>
      <c r="C28" s="106" t="s">
        <v>126</v>
      </c>
      <c r="D28" s="120">
        <v>41954</v>
      </c>
      <c r="E28" s="64" t="s">
        <v>127</v>
      </c>
      <c r="F28" s="64"/>
      <c r="G28" s="64" t="s">
        <v>127</v>
      </c>
      <c r="H28" s="64" t="s">
        <v>127</v>
      </c>
      <c r="I28" s="65"/>
      <c r="J28" s="65"/>
      <c r="K28" s="65"/>
      <c r="L28" s="29">
        <v>3</v>
      </c>
      <c r="M28" s="66"/>
      <c r="N28" s="29">
        <f>L28+M28</f>
        <v>3</v>
      </c>
      <c r="O28" s="31">
        <f>N28*260</f>
        <v>780</v>
      </c>
      <c r="P28" s="67"/>
      <c r="Q28" s="32"/>
      <c r="R28" s="32"/>
      <c r="T28" s="121">
        <f>O28-SUM(P28:S28)</f>
        <v>780</v>
      </c>
    </row>
    <row r="29" spans="1:20" s="110" customFormat="1" ht="19.5" customHeight="1" outlineLevel="2">
      <c r="A29" s="60" t="s">
        <v>125</v>
      </c>
      <c r="B29" s="64" t="s">
        <v>100</v>
      </c>
      <c r="C29" s="106" t="s">
        <v>126</v>
      </c>
      <c r="D29" s="120">
        <v>41961</v>
      </c>
      <c r="E29" s="64" t="s">
        <v>127</v>
      </c>
      <c r="F29" s="64"/>
      <c r="G29" s="64" t="s">
        <v>127</v>
      </c>
      <c r="H29" s="64" t="s">
        <v>127</v>
      </c>
      <c r="I29" s="65"/>
      <c r="J29" s="65"/>
      <c r="K29" s="65"/>
      <c r="L29" s="29">
        <v>3</v>
      </c>
      <c r="M29" s="66"/>
      <c r="N29" s="29">
        <f>L29+M29</f>
        <v>3</v>
      </c>
      <c r="O29" s="31">
        <f>N29*260</f>
        <v>780</v>
      </c>
      <c r="P29" s="67"/>
      <c r="Q29" s="32"/>
      <c r="R29" s="32"/>
      <c r="T29" s="121">
        <f>O29-SUM(P29:S29)</f>
        <v>780</v>
      </c>
    </row>
    <row r="30" spans="1:20" s="110" customFormat="1" ht="19.5" customHeight="1" outlineLevel="2">
      <c r="A30" s="60" t="s">
        <v>125</v>
      </c>
      <c r="B30" s="64" t="s">
        <v>100</v>
      </c>
      <c r="C30" s="62" t="s">
        <v>126</v>
      </c>
      <c r="D30" s="120">
        <v>41969</v>
      </c>
      <c r="E30" s="64"/>
      <c r="F30" s="64"/>
      <c r="G30" s="64" t="s">
        <v>127</v>
      </c>
      <c r="I30" s="65"/>
      <c r="J30" s="65"/>
      <c r="K30" s="65"/>
      <c r="L30" s="29">
        <v>1</v>
      </c>
      <c r="M30" s="66"/>
      <c r="N30" s="29">
        <f>L30+M30</f>
        <v>1</v>
      </c>
      <c r="O30" s="31">
        <f>N30*260</f>
        <v>260</v>
      </c>
      <c r="P30" s="67"/>
      <c r="Q30" s="32"/>
      <c r="R30" s="32"/>
      <c r="T30" s="121">
        <f>O30-SUM(P30:S30)</f>
        <v>260</v>
      </c>
    </row>
    <row r="31" spans="1:20" s="110" customFormat="1" ht="19.5" customHeight="1" outlineLevel="1">
      <c r="A31" s="97" t="s">
        <v>60</v>
      </c>
      <c r="B31" s="101"/>
      <c r="C31" s="99"/>
      <c r="D31" s="123"/>
      <c r="E31" s="101"/>
      <c r="F31" s="101"/>
      <c r="G31" s="101"/>
      <c r="H31" s="124"/>
      <c r="I31" s="102"/>
      <c r="J31" s="102"/>
      <c r="K31" s="102"/>
      <c r="L31" s="88">
        <f t="shared" ref="L31:T31" si="7">SUBTOTAL(9,L28:L30)</f>
        <v>7</v>
      </c>
      <c r="M31" s="103">
        <f t="shared" si="7"/>
        <v>0</v>
      </c>
      <c r="N31" s="88">
        <f t="shared" si="7"/>
        <v>7</v>
      </c>
      <c r="O31" s="90">
        <f t="shared" si="7"/>
        <v>1820</v>
      </c>
      <c r="P31" s="104">
        <f t="shared" si="7"/>
        <v>0</v>
      </c>
      <c r="Q31" s="92">
        <f t="shared" si="7"/>
        <v>0</v>
      </c>
      <c r="R31" s="92">
        <f t="shared" si="7"/>
        <v>0</v>
      </c>
      <c r="S31" s="124">
        <f t="shared" si="7"/>
        <v>0</v>
      </c>
      <c r="T31" s="125">
        <f t="shared" si="7"/>
        <v>1820</v>
      </c>
    </row>
    <row r="32" spans="1:20" s="110" customFormat="1" ht="19.5" customHeight="1" outlineLevel="2">
      <c r="A32" s="60" t="s">
        <v>165</v>
      </c>
      <c r="B32" s="64" t="s">
        <v>100</v>
      </c>
      <c r="C32" s="62" t="s">
        <v>81</v>
      </c>
      <c r="D32" s="120">
        <v>41971</v>
      </c>
      <c r="E32" s="133"/>
      <c r="F32" s="133"/>
      <c r="G32" s="64">
        <v>311</v>
      </c>
      <c r="H32" s="133"/>
      <c r="I32" s="133"/>
      <c r="J32" s="133"/>
      <c r="K32" s="133"/>
      <c r="L32" s="29">
        <f>COUNT(E32:K32)</f>
        <v>1</v>
      </c>
      <c r="M32" s="134"/>
      <c r="N32" s="29">
        <f>L32+M32</f>
        <v>1</v>
      </c>
      <c r="O32" s="31">
        <f>N32*260</f>
        <v>260</v>
      </c>
      <c r="P32" s="134"/>
      <c r="Q32" s="134"/>
      <c r="R32" s="134"/>
      <c r="S32" s="134"/>
      <c r="T32" s="135">
        <f>O32-SUM(P32:S32)</f>
        <v>260</v>
      </c>
    </row>
    <row r="33" spans="1:20" s="110" customFormat="1" ht="19.5" customHeight="1" outlineLevel="1">
      <c r="A33" s="97" t="s">
        <v>166</v>
      </c>
      <c r="B33" s="101"/>
      <c r="C33" s="99"/>
      <c r="D33" s="123"/>
      <c r="E33" s="136"/>
      <c r="F33" s="136"/>
      <c r="G33" s="101"/>
      <c r="H33" s="136"/>
      <c r="I33" s="136"/>
      <c r="J33" s="136"/>
      <c r="K33" s="136"/>
      <c r="L33" s="88">
        <f t="shared" ref="L33:T33" si="8">SUBTOTAL(9,L32:L32)</f>
        <v>1</v>
      </c>
      <c r="M33" s="137">
        <f t="shared" si="8"/>
        <v>0</v>
      </c>
      <c r="N33" s="88">
        <f t="shared" si="8"/>
        <v>1</v>
      </c>
      <c r="O33" s="90">
        <f t="shared" si="8"/>
        <v>260</v>
      </c>
      <c r="P33" s="137">
        <f t="shared" si="8"/>
        <v>0</v>
      </c>
      <c r="Q33" s="137">
        <f t="shared" si="8"/>
        <v>0</v>
      </c>
      <c r="R33" s="137">
        <f t="shared" si="8"/>
        <v>0</v>
      </c>
      <c r="S33" s="137">
        <f t="shared" si="8"/>
        <v>0</v>
      </c>
      <c r="T33" s="125">
        <f t="shared" si="8"/>
        <v>260</v>
      </c>
    </row>
    <row r="34" spans="1:20" s="110" customFormat="1" ht="19.5" customHeight="1" outlineLevel="2">
      <c r="A34" s="60" t="s">
        <v>138</v>
      </c>
      <c r="B34" s="61" t="s">
        <v>139</v>
      </c>
      <c r="C34" s="62" t="s">
        <v>140</v>
      </c>
      <c r="D34" s="63" t="s">
        <v>141</v>
      </c>
      <c r="E34" s="64"/>
      <c r="F34" s="64">
        <v>413</v>
      </c>
      <c r="G34" s="64"/>
      <c r="H34" s="64"/>
      <c r="I34" s="65"/>
      <c r="J34" s="65"/>
      <c r="K34" s="65"/>
      <c r="L34" s="29">
        <f>COUNT(E34:K34)</f>
        <v>1</v>
      </c>
      <c r="M34" s="66">
        <v>1</v>
      </c>
      <c r="N34" s="29">
        <f>L34+M34</f>
        <v>2</v>
      </c>
      <c r="O34" s="31">
        <f>N34*260</f>
        <v>520</v>
      </c>
      <c r="P34" s="67"/>
      <c r="Q34" s="67"/>
      <c r="R34" s="67"/>
      <c r="S34" s="67"/>
      <c r="T34" s="121">
        <f>O34-SUM(P34:S34)</f>
        <v>520</v>
      </c>
    </row>
    <row r="35" spans="1:20" s="110" customFormat="1" ht="19.5" customHeight="1" outlineLevel="1">
      <c r="A35" s="97" t="s">
        <v>61</v>
      </c>
      <c r="B35" s="98"/>
      <c r="C35" s="99"/>
      <c r="D35" s="100"/>
      <c r="E35" s="101"/>
      <c r="F35" s="101"/>
      <c r="G35" s="101"/>
      <c r="H35" s="101"/>
      <c r="I35" s="102"/>
      <c r="J35" s="102"/>
      <c r="K35" s="102"/>
      <c r="L35" s="88">
        <f t="shared" ref="L35:T35" si="9">SUBTOTAL(9,L34:L34)</f>
        <v>1</v>
      </c>
      <c r="M35" s="103">
        <f t="shared" si="9"/>
        <v>1</v>
      </c>
      <c r="N35" s="88">
        <f t="shared" si="9"/>
        <v>2</v>
      </c>
      <c r="O35" s="90">
        <f t="shared" si="9"/>
        <v>520</v>
      </c>
      <c r="P35" s="104">
        <f t="shared" si="9"/>
        <v>0</v>
      </c>
      <c r="Q35" s="104">
        <f t="shared" si="9"/>
        <v>0</v>
      </c>
      <c r="R35" s="104">
        <f t="shared" si="9"/>
        <v>0</v>
      </c>
      <c r="S35" s="104">
        <f t="shared" si="9"/>
        <v>0</v>
      </c>
      <c r="T35" s="125">
        <f t="shared" si="9"/>
        <v>520</v>
      </c>
    </row>
    <row r="36" spans="1:20" s="110" customFormat="1" ht="19.5" customHeight="1" outlineLevel="2">
      <c r="A36" s="60" t="s">
        <v>121</v>
      </c>
      <c r="B36" s="64" t="s">
        <v>100</v>
      </c>
      <c r="C36" s="106" t="s">
        <v>122</v>
      </c>
      <c r="D36" s="120">
        <v>41971</v>
      </c>
      <c r="E36" s="64"/>
      <c r="F36" s="64"/>
      <c r="G36" s="64">
        <v>513</v>
      </c>
      <c r="H36" s="64"/>
      <c r="I36" s="65"/>
      <c r="J36" s="65"/>
      <c r="K36" s="65"/>
      <c r="L36" s="29">
        <f>COUNT(E36:K36)</f>
        <v>1</v>
      </c>
      <c r="M36" s="66"/>
      <c r="N36" s="29">
        <f>L36+M36</f>
        <v>1</v>
      </c>
      <c r="O36" s="31">
        <f>N36*260</f>
        <v>260</v>
      </c>
      <c r="P36" s="67"/>
      <c r="Q36" s="32"/>
      <c r="R36" s="32"/>
      <c r="T36" s="121">
        <f>O36-SUM(P36:S36)</f>
        <v>260</v>
      </c>
    </row>
    <row r="37" spans="1:20" s="110" customFormat="1" ht="19.5" customHeight="1" outlineLevel="1">
      <c r="A37" s="97" t="s">
        <v>62</v>
      </c>
      <c r="B37" s="101"/>
      <c r="C37" s="99"/>
      <c r="D37" s="123"/>
      <c r="E37" s="101"/>
      <c r="F37" s="101"/>
      <c r="G37" s="101"/>
      <c r="H37" s="101"/>
      <c r="I37" s="102"/>
      <c r="J37" s="102"/>
      <c r="K37" s="102"/>
      <c r="L37" s="88">
        <f t="shared" ref="L37:T37" si="10">SUBTOTAL(9,L36:L36)</f>
        <v>1</v>
      </c>
      <c r="M37" s="103">
        <f t="shared" si="10"/>
        <v>0</v>
      </c>
      <c r="N37" s="88">
        <f t="shared" si="10"/>
        <v>1</v>
      </c>
      <c r="O37" s="90">
        <f t="shared" si="10"/>
        <v>260</v>
      </c>
      <c r="P37" s="104">
        <f t="shared" si="10"/>
        <v>0</v>
      </c>
      <c r="Q37" s="92">
        <f t="shared" si="10"/>
        <v>0</v>
      </c>
      <c r="R37" s="92">
        <f t="shared" si="10"/>
        <v>0</v>
      </c>
      <c r="S37" s="124">
        <f t="shared" si="10"/>
        <v>0</v>
      </c>
      <c r="T37" s="125">
        <f t="shared" si="10"/>
        <v>260</v>
      </c>
    </row>
    <row r="38" spans="1:20" s="110" customFormat="1" ht="19.5" customHeight="1" outlineLevel="2">
      <c r="A38" s="60" t="s">
        <v>119</v>
      </c>
      <c r="B38" s="64" t="s">
        <v>100</v>
      </c>
      <c r="C38" s="106" t="s">
        <v>120</v>
      </c>
      <c r="D38" s="120">
        <v>41971</v>
      </c>
      <c r="E38" s="64">
        <v>509</v>
      </c>
      <c r="F38" s="64">
        <v>509</v>
      </c>
      <c r="G38" s="64"/>
      <c r="H38" s="64">
        <v>410</v>
      </c>
      <c r="I38" s="65"/>
      <c r="J38" s="65"/>
      <c r="K38" s="65"/>
      <c r="L38" s="29">
        <f>COUNT(E38:K38)</f>
        <v>3</v>
      </c>
      <c r="M38" s="66"/>
      <c r="N38" s="29">
        <f>L38+M38</f>
        <v>3</v>
      </c>
      <c r="O38" s="31">
        <f>N38*260</f>
        <v>780</v>
      </c>
      <c r="P38" s="67"/>
      <c r="Q38" s="32"/>
      <c r="R38" s="32"/>
      <c r="T38" s="121">
        <f>O38-SUM(P38:S38)</f>
        <v>780</v>
      </c>
    </row>
    <row r="39" spans="1:20" s="110" customFormat="1" ht="19.5" customHeight="1" outlineLevel="2">
      <c r="A39" s="60" t="s">
        <v>119</v>
      </c>
      <c r="B39" s="64" t="s">
        <v>100</v>
      </c>
      <c r="C39" s="62" t="s">
        <v>147</v>
      </c>
      <c r="D39" s="120">
        <v>41969</v>
      </c>
      <c r="E39" s="64">
        <v>512</v>
      </c>
      <c r="F39" s="64">
        <v>512</v>
      </c>
      <c r="G39" s="64"/>
      <c r="I39" s="65"/>
      <c r="J39" s="65"/>
      <c r="K39" s="65"/>
      <c r="L39" s="29">
        <f>COUNT(E39:K39)</f>
        <v>2</v>
      </c>
      <c r="M39" s="66"/>
      <c r="N39" s="29">
        <f>L39+M39</f>
        <v>2</v>
      </c>
      <c r="O39" s="31">
        <f>N39*260</f>
        <v>520</v>
      </c>
      <c r="P39" s="67"/>
      <c r="Q39" s="32"/>
      <c r="R39" s="32"/>
      <c r="T39" s="121">
        <f>O39-SUM(P39:S39)</f>
        <v>520</v>
      </c>
    </row>
    <row r="40" spans="1:20" s="110" customFormat="1" ht="19.5" customHeight="1" outlineLevel="2">
      <c r="A40" s="60" t="s">
        <v>119</v>
      </c>
      <c r="B40" s="64" t="s">
        <v>100</v>
      </c>
      <c r="C40" s="62" t="s">
        <v>120</v>
      </c>
      <c r="D40" s="120">
        <v>41967</v>
      </c>
      <c r="E40" s="64"/>
      <c r="F40" s="64">
        <v>510</v>
      </c>
      <c r="G40" s="64">
        <v>510</v>
      </c>
      <c r="I40" s="65"/>
      <c r="J40" s="65"/>
      <c r="K40" s="65"/>
      <c r="L40" s="29">
        <f>COUNT(E40:K40)</f>
        <v>2</v>
      </c>
      <c r="M40" s="66"/>
      <c r="N40" s="29">
        <f>L40+M40</f>
        <v>2</v>
      </c>
      <c r="O40" s="31">
        <f>N40*260</f>
        <v>520</v>
      </c>
      <c r="P40" s="67"/>
      <c r="Q40" s="32"/>
      <c r="R40" s="32"/>
      <c r="T40" s="121">
        <f>O40-SUM(P40:S40)</f>
        <v>520</v>
      </c>
    </row>
    <row r="41" spans="1:20" s="110" customFormat="1" ht="19.5" customHeight="1" outlineLevel="1">
      <c r="A41" s="97" t="s">
        <v>46</v>
      </c>
      <c r="B41" s="101"/>
      <c r="C41" s="99"/>
      <c r="D41" s="123"/>
      <c r="E41" s="101"/>
      <c r="F41" s="101"/>
      <c r="G41" s="101"/>
      <c r="H41" s="124"/>
      <c r="I41" s="102"/>
      <c r="J41" s="102"/>
      <c r="K41" s="102"/>
      <c r="L41" s="88">
        <f t="shared" ref="L41:T41" si="11">SUBTOTAL(9,L38:L40)</f>
        <v>7</v>
      </c>
      <c r="M41" s="103">
        <f t="shared" si="11"/>
        <v>0</v>
      </c>
      <c r="N41" s="88">
        <f t="shared" si="11"/>
        <v>7</v>
      </c>
      <c r="O41" s="90">
        <f t="shared" si="11"/>
        <v>1820</v>
      </c>
      <c r="P41" s="104">
        <f t="shared" si="11"/>
        <v>0</v>
      </c>
      <c r="Q41" s="92">
        <f t="shared" si="11"/>
        <v>0</v>
      </c>
      <c r="R41" s="92">
        <f t="shared" si="11"/>
        <v>0</v>
      </c>
      <c r="S41" s="124">
        <f t="shared" si="11"/>
        <v>0</v>
      </c>
      <c r="T41" s="125">
        <f t="shared" si="11"/>
        <v>1820</v>
      </c>
    </row>
    <row r="42" spans="1:20" s="110" customFormat="1" ht="19.5" customHeight="1" outlineLevel="2">
      <c r="A42" s="60" t="s">
        <v>136</v>
      </c>
      <c r="B42" s="64" t="s">
        <v>100</v>
      </c>
      <c r="C42" s="106" t="s">
        <v>102</v>
      </c>
      <c r="D42" s="120">
        <v>41971</v>
      </c>
      <c r="E42" s="64">
        <v>211</v>
      </c>
      <c r="F42" s="64"/>
      <c r="G42" s="64">
        <v>211</v>
      </c>
      <c r="H42" s="64">
        <v>211</v>
      </c>
      <c r="I42" s="65"/>
      <c r="J42" s="65"/>
      <c r="K42" s="65"/>
      <c r="L42" s="29">
        <f>COUNT(E42:K42)</f>
        <v>3</v>
      </c>
      <c r="M42" s="66"/>
      <c r="N42" s="29">
        <f>L42+M42</f>
        <v>3</v>
      </c>
      <c r="O42" s="31">
        <f>N42*260</f>
        <v>780</v>
      </c>
      <c r="P42" s="67"/>
      <c r="Q42" s="32"/>
      <c r="R42" s="32"/>
      <c r="T42" s="121">
        <f>O42-SUM(P42:S42)</f>
        <v>780</v>
      </c>
    </row>
    <row r="43" spans="1:20" s="110" customFormat="1" ht="19.5" customHeight="1" outlineLevel="1">
      <c r="A43" s="97" t="s">
        <v>63</v>
      </c>
      <c r="B43" s="101"/>
      <c r="C43" s="99"/>
      <c r="D43" s="123"/>
      <c r="E43" s="101"/>
      <c r="F43" s="101"/>
      <c r="G43" s="101"/>
      <c r="H43" s="101"/>
      <c r="I43" s="102"/>
      <c r="J43" s="102"/>
      <c r="K43" s="102"/>
      <c r="L43" s="88">
        <f t="shared" ref="L43:T43" si="12">SUBTOTAL(9,L42:L42)</f>
        <v>3</v>
      </c>
      <c r="M43" s="103">
        <f t="shared" si="12"/>
        <v>0</v>
      </c>
      <c r="N43" s="88">
        <f t="shared" si="12"/>
        <v>3</v>
      </c>
      <c r="O43" s="90">
        <f t="shared" si="12"/>
        <v>780</v>
      </c>
      <c r="P43" s="104">
        <f t="shared" si="12"/>
        <v>0</v>
      </c>
      <c r="Q43" s="92">
        <f t="shared" si="12"/>
        <v>0</v>
      </c>
      <c r="R43" s="92">
        <f t="shared" si="12"/>
        <v>0</v>
      </c>
      <c r="S43" s="124">
        <f t="shared" si="12"/>
        <v>0</v>
      </c>
      <c r="T43" s="125">
        <f t="shared" si="12"/>
        <v>780</v>
      </c>
    </row>
    <row r="44" spans="1:20" s="68" customFormat="1" ht="19.5" customHeight="1" outlineLevel="2">
      <c r="A44" s="60" t="s">
        <v>114</v>
      </c>
      <c r="B44" s="64" t="s">
        <v>100</v>
      </c>
      <c r="C44" s="106" t="s">
        <v>115</v>
      </c>
      <c r="D44" s="120">
        <v>41967</v>
      </c>
      <c r="E44" s="64">
        <v>112</v>
      </c>
      <c r="F44" s="64">
        <v>112</v>
      </c>
      <c r="G44" s="64"/>
      <c r="H44" s="64">
        <v>112</v>
      </c>
      <c r="I44" s="65"/>
      <c r="J44" s="65"/>
      <c r="K44" s="65"/>
      <c r="L44" s="29">
        <f>COUNT(E44:K44)</f>
        <v>3</v>
      </c>
      <c r="M44" s="66">
        <v>1</v>
      </c>
      <c r="N44" s="29">
        <f>L44+M44</f>
        <v>4</v>
      </c>
      <c r="O44" s="31">
        <f>N44*260</f>
        <v>1040</v>
      </c>
      <c r="P44" s="67">
        <v>238</v>
      </c>
      <c r="Q44" s="32"/>
      <c r="R44" s="32"/>
      <c r="S44" s="110"/>
      <c r="T44" s="121">
        <f>O44-SUM(P44:S44)</f>
        <v>802</v>
      </c>
    </row>
    <row r="45" spans="1:20" s="110" customFormat="1" ht="19.5" customHeight="1" outlineLevel="2">
      <c r="A45" s="60" t="s">
        <v>114</v>
      </c>
      <c r="B45" s="64" t="s">
        <v>100</v>
      </c>
      <c r="C45" s="106" t="s">
        <v>116</v>
      </c>
      <c r="D45" s="120">
        <v>41971</v>
      </c>
      <c r="E45" s="64">
        <v>208</v>
      </c>
      <c r="F45" s="64">
        <v>208</v>
      </c>
      <c r="G45" s="64"/>
      <c r="H45" s="64">
        <v>208</v>
      </c>
      <c r="I45" s="65"/>
      <c r="J45" s="65"/>
      <c r="K45" s="65"/>
      <c r="L45" s="29">
        <f>COUNT(E45:K45)</f>
        <v>3</v>
      </c>
      <c r="M45" s="66">
        <v>1</v>
      </c>
      <c r="N45" s="29">
        <f>L45+M45</f>
        <v>4</v>
      </c>
      <c r="O45" s="31">
        <f>N45*260</f>
        <v>1040</v>
      </c>
      <c r="P45" s="67"/>
      <c r="Q45" s="32"/>
      <c r="R45" s="32"/>
      <c r="T45" s="121">
        <f>O45-SUM(P45:S45)</f>
        <v>1040</v>
      </c>
    </row>
    <row r="46" spans="1:20" s="110" customFormat="1" ht="19.5" customHeight="1" outlineLevel="1">
      <c r="A46" s="97" t="s">
        <v>47</v>
      </c>
      <c r="B46" s="101"/>
      <c r="C46" s="99"/>
      <c r="D46" s="123"/>
      <c r="E46" s="101"/>
      <c r="F46" s="101"/>
      <c r="G46" s="101"/>
      <c r="H46" s="101"/>
      <c r="I46" s="102"/>
      <c r="J46" s="102"/>
      <c r="K46" s="102"/>
      <c r="L46" s="88">
        <f t="shared" ref="L46:T46" si="13">SUBTOTAL(9,L44:L45)</f>
        <v>6</v>
      </c>
      <c r="M46" s="103">
        <f t="shared" si="13"/>
        <v>2</v>
      </c>
      <c r="N46" s="88">
        <f t="shared" si="13"/>
        <v>8</v>
      </c>
      <c r="O46" s="90">
        <f t="shared" si="13"/>
        <v>2080</v>
      </c>
      <c r="P46" s="104">
        <f t="shared" si="13"/>
        <v>238</v>
      </c>
      <c r="Q46" s="92">
        <f t="shared" si="13"/>
        <v>0</v>
      </c>
      <c r="R46" s="92">
        <f t="shared" si="13"/>
        <v>0</v>
      </c>
      <c r="S46" s="124">
        <f t="shared" si="13"/>
        <v>0</v>
      </c>
      <c r="T46" s="125">
        <f t="shared" si="13"/>
        <v>1842</v>
      </c>
    </row>
    <row r="47" spans="1:20" s="110" customFormat="1" ht="19.5" customHeight="1" outlineLevel="2">
      <c r="A47" s="128" t="s">
        <v>142</v>
      </c>
      <c r="B47" s="129" t="s">
        <v>100</v>
      </c>
      <c r="C47" s="107" t="s">
        <v>143</v>
      </c>
      <c r="D47" s="120">
        <v>41969</v>
      </c>
      <c r="E47" s="64">
        <v>603</v>
      </c>
      <c r="F47" s="64">
        <v>603</v>
      </c>
      <c r="G47" s="64"/>
      <c r="H47" s="64">
        <v>603</v>
      </c>
      <c r="I47" s="65"/>
      <c r="J47" s="65"/>
      <c r="K47" s="65"/>
      <c r="L47" s="29">
        <f>COUNT(E47:K47)</f>
        <v>3</v>
      </c>
      <c r="M47" s="66">
        <v>1</v>
      </c>
      <c r="N47" s="29">
        <f>L47+M47</f>
        <v>4</v>
      </c>
      <c r="O47" s="31">
        <f>N47*260</f>
        <v>1040</v>
      </c>
      <c r="P47" s="67"/>
      <c r="Q47" s="32"/>
      <c r="R47" s="32"/>
      <c r="T47" s="121">
        <f>O47-SUM(P47:S47)</f>
        <v>1040</v>
      </c>
    </row>
    <row r="48" spans="1:20" s="110" customFormat="1" ht="19.5" customHeight="1" outlineLevel="1">
      <c r="A48" s="130" t="s">
        <v>64</v>
      </c>
      <c r="B48" s="131"/>
      <c r="C48" s="108"/>
      <c r="D48" s="123"/>
      <c r="E48" s="101"/>
      <c r="F48" s="101"/>
      <c r="G48" s="101"/>
      <c r="H48" s="101"/>
      <c r="I48" s="102"/>
      <c r="J48" s="102"/>
      <c r="K48" s="102"/>
      <c r="L48" s="88">
        <f t="shared" ref="L48:T48" si="14">SUBTOTAL(9,L47:L47)</f>
        <v>3</v>
      </c>
      <c r="M48" s="103">
        <f t="shared" si="14"/>
        <v>1</v>
      </c>
      <c r="N48" s="88">
        <f t="shared" si="14"/>
        <v>4</v>
      </c>
      <c r="O48" s="90">
        <f t="shared" si="14"/>
        <v>1040</v>
      </c>
      <c r="P48" s="104">
        <f t="shared" si="14"/>
        <v>0</v>
      </c>
      <c r="Q48" s="92">
        <f t="shared" si="14"/>
        <v>0</v>
      </c>
      <c r="R48" s="92">
        <f t="shared" si="14"/>
        <v>0</v>
      </c>
      <c r="S48" s="124">
        <f t="shared" si="14"/>
        <v>0</v>
      </c>
      <c r="T48" s="125">
        <f t="shared" si="14"/>
        <v>1040</v>
      </c>
    </row>
    <row r="49" spans="1:20" s="110" customFormat="1" ht="19.5" customHeight="1" outlineLevel="2">
      <c r="A49" s="60" t="s">
        <v>128</v>
      </c>
      <c r="B49" s="64" t="s">
        <v>100</v>
      </c>
      <c r="C49" s="106" t="s">
        <v>129</v>
      </c>
      <c r="D49" s="120">
        <v>41949</v>
      </c>
      <c r="E49" s="64"/>
      <c r="F49" s="64"/>
      <c r="G49" s="64"/>
      <c r="H49" s="64">
        <v>508</v>
      </c>
      <c r="I49" s="65"/>
      <c r="J49" s="65"/>
      <c r="K49" s="65"/>
      <c r="L49" s="29">
        <f>COUNT(E49:K49)</f>
        <v>1</v>
      </c>
      <c r="M49" s="66"/>
      <c r="N49" s="29">
        <f>L49+M49</f>
        <v>1</v>
      </c>
      <c r="O49" s="31">
        <f>N49*260</f>
        <v>260</v>
      </c>
      <c r="P49" s="67"/>
      <c r="Q49" s="32"/>
      <c r="R49" s="32"/>
      <c r="T49" s="121">
        <f>O49-SUM(P49:S49)</f>
        <v>260</v>
      </c>
    </row>
    <row r="50" spans="1:20" s="110" customFormat="1" ht="19.5" customHeight="1" outlineLevel="2">
      <c r="A50" s="60" t="s">
        <v>128</v>
      </c>
      <c r="B50" s="64" t="s">
        <v>100</v>
      </c>
      <c r="C50" s="60" t="s">
        <v>130</v>
      </c>
      <c r="D50" s="120">
        <v>41960</v>
      </c>
      <c r="E50" s="64"/>
      <c r="F50" s="64"/>
      <c r="G50" s="64">
        <v>314</v>
      </c>
      <c r="H50" s="64">
        <v>313</v>
      </c>
      <c r="I50" s="65"/>
      <c r="J50" s="65"/>
      <c r="K50" s="65"/>
      <c r="L50" s="29">
        <f>COUNT(E50:K50)</f>
        <v>2</v>
      </c>
      <c r="M50" s="66"/>
      <c r="N50" s="29">
        <f>L50+M50</f>
        <v>2</v>
      </c>
      <c r="O50" s="31">
        <f>N50*260</f>
        <v>520</v>
      </c>
      <c r="P50" s="67"/>
      <c r="Q50" s="32"/>
      <c r="R50" s="32"/>
      <c r="T50" s="121">
        <f>O50-SUM(P50:S50)</f>
        <v>520</v>
      </c>
    </row>
    <row r="51" spans="1:20" s="110" customFormat="1" ht="19.5" customHeight="1" outlineLevel="1">
      <c r="A51" s="97" t="s">
        <v>65</v>
      </c>
      <c r="B51" s="101"/>
      <c r="C51" s="109"/>
      <c r="D51" s="123"/>
      <c r="E51" s="101"/>
      <c r="F51" s="101"/>
      <c r="G51" s="101"/>
      <c r="H51" s="101"/>
      <c r="I51" s="102"/>
      <c r="J51" s="102"/>
      <c r="K51" s="102"/>
      <c r="L51" s="88">
        <f t="shared" ref="L51:T51" si="15">SUBTOTAL(9,L49:L50)</f>
        <v>3</v>
      </c>
      <c r="M51" s="103">
        <f t="shared" si="15"/>
        <v>0</v>
      </c>
      <c r="N51" s="88">
        <f t="shared" si="15"/>
        <v>3</v>
      </c>
      <c r="O51" s="90">
        <f t="shared" si="15"/>
        <v>780</v>
      </c>
      <c r="P51" s="104">
        <f t="shared" si="15"/>
        <v>0</v>
      </c>
      <c r="Q51" s="92">
        <f t="shared" si="15"/>
        <v>0</v>
      </c>
      <c r="R51" s="92">
        <f t="shared" si="15"/>
        <v>0</v>
      </c>
      <c r="S51" s="124">
        <f t="shared" si="15"/>
        <v>0</v>
      </c>
      <c r="T51" s="125">
        <f t="shared" si="15"/>
        <v>780</v>
      </c>
    </row>
    <row r="52" spans="1:20" s="110" customFormat="1" ht="19.5" customHeight="1" outlineLevel="2">
      <c r="A52" s="60" t="s">
        <v>148</v>
      </c>
      <c r="B52" s="64" t="s">
        <v>100</v>
      </c>
      <c r="C52" s="62" t="s">
        <v>147</v>
      </c>
      <c r="D52" s="120">
        <v>41968</v>
      </c>
      <c r="E52" s="64">
        <v>511</v>
      </c>
      <c r="F52" s="64">
        <v>511</v>
      </c>
      <c r="G52" s="64"/>
      <c r="I52" s="65"/>
      <c r="J52" s="65"/>
      <c r="K52" s="65"/>
      <c r="L52" s="29">
        <f>COUNT(E52:K52)</f>
        <v>2</v>
      </c>
      <c r="M52" s="66"/>
      <c r="N52" s="29">
        <f>L52+M52</f>
        <v>2</v>
      </c>
      <c r="O52" s="31">
        <f>N52*260</f>
        <v>520</v>
      </c>
      <c r="P52" s="67"/>
      <c r="Q52" s="32"/>
      <c r="R52" s="32"/>
      <c r="T52" s="121">
        <f>O52-SUM(P52:S52)</f>
        <v>520</v>
      </c>
    </row>
    <row r="53" spans="1:20" s="110" customFormat="1" ht="19.5" customHeight="1" outlineLevel="2">
      <c r="A53" s="60" t="s">
        <v>148</v>
      </c>
      <c r="B53" s="64" t="s">
        <v>100</v>
      </c>
      <c r="C53" s="62" t="s">
        <v>147</v>
      </c>
      <c r="D53" s="120">
        <v>41970</v>
      </c>
      <c r="E53" s="64">
        <v>511</v>
      </c>
      <c r="F53" s="64"/>
      <c r="G53" s="64"/>
      <c r="I53" s="65"/>
      <c r="J53" s="65"/>
      <c r="K53" s="65"/>
      <c r="L53" s="29">
        <f>COUNT(E53:K53)</f>
        <v>1</v>
      </c>
      <c r="M53" s="66"/>
      <c r="N53" s="29">
        <f>L53+M53</f>
        <v>1</v>
      </c>
      <c r="O53" s="31">
        <f>N53*260</f>
        <v>260</v>
      </c>
      <c r="P53" s="67"/>
      <c r="Q53" s="32"/>
      <c r="R53" s="32"/>
      <c r="T53" s="121">
        <f>O53-SUM(P53:S53)</f>
        <v>260</v>
      </c>
    </row>
    <row r="54" spans="1:20" s="110" customFormat="1" ht="19.5" customHeight="1" outlineLevel="1">
      <c r="A54" s="97" t="s">
        <v>66</v>
      </c>
      <c r="B54" s="101"/>
      <c r="C54" s="99"/>
      <c r="D54" s="123"/>
      <c r="E54" s="101"/>
      <c r="F54" s="101"/>
      <c r="G54" s="101"/>
      <c r="H54" s="124"/>
      <c r="I54" s="102"/>
      <c r="J54" s="102"/>
      <c r="K54" s="102"/>
      <c r="L54" s="88">
        <f t="shared" ref="L54:T54" si="16">SUBTOTAL(9,L52:L53)</f>
        <v>3</v>
      </c>
      <c r="M54" s="103">
        <f t="shared" si="16"/>
        <v>0</v>
      </c>
      <c r="N54" s="88">
        <f t="shared" si="16"/>
        <v>3</v>
      </c>
      <c r="O54" s="90">
        <f t="shared" si="16"/>
        <v>780</v>
      </c>
      <c r="P54" s="104">
        <f t="shared" si="16"/>
        <v>0</v>
      </c>
      <c r="Q54" s="92">
        <f t="shared" si="16"/>
        <v>0</v>
      </c>
      <c r="R54" s="92">
        <f t="shared" si="16"/>
        <v>0</v>
      </c>
      <c r="S54" s="124">
        <f t="shared" si="16"/>
        <v>0</v>
      </c>
      <c r="T54" s="125">
        <f t="shared" si="16"/>
        <v>780</v>
      </c>
    </row>
    <row r="55" spans="1:20" s="110" customFormat="1" ht="19.5" customHeight="1" outlineLevel="2">
      <c r="A55" s="60" t="s">
        <v>157</v>
      </c>
      <c r="B55" s="64" t="s">
        <v>100</v>
      </c>
      <c r="C55" s="106" t="s">
        <v>158</v>
      </c>
      <c r="D55" s="120">
        <v>41971</v>
      </c>
      <c r="E55" s="64">
        <v>404</v>
      </c>
      <c r="F55" s="64"/>
      <c r="G55" s="64"/>
      <c r="I55" s="65"/>
      <c r="J55" s="65"/>
      <c r="K55" s="65"/>
      <c r="L55" s="29">
        <f>COUNT(E55:K55)</f>
        <v>1</v>
      </c>
      <c r="M55" s="66"/>
      <c r="N55" s="29">
        <f>L55+M55</f>
        <v>1</v>
      </c>
      <c r="O55" s="31">
        <f>N55*260</f>
        <v>260</v>
      </c>
      <c r="P55" s="67"/>
      <c r="Q55" s="32"/>
      <c r="R55" s="32"/>
      <c r="T55" s="121">
        <f>O55-SUM(P55:S55)</f>
        <v>260</v>
      </c>
    </row>
    <row r="56" spans="1:20" s="110" customFormat="1" ht="19.5" customHeight="1" outlineLevel="1">
      <c r="A56" s="97" t="s">
        <v>67</v>
      </c>
      <c r="B56" s="101"/>
      <c r="C56" s="99"/>
      <c r="D56" s="123"/>
      <c r="E56" s="101"/>
      <c r="F56" s="101"/>
      <c r="G56" s="101"/>
      <c r="H56" s="124"/>
      <c r="I56" s="102"/>
      <c r="J56" s="102"/>
      <c r="K56" s="102"/>
      <c r="L56" s="88">
        <f t="shared" ref="L56:T56" si="17">SUBTOTAL(9,L55:L55)</f>
        <v>1</v>
      </c>
      <c r="M56" s="103">
        <f t="shared" si="17"/>
        <v>0</v>
      </c>
      <c r="N56" s="88">
        <f t="shared" si="17"/>
        <v>1</v>
      </c>
      <c r="O56" s="90">
        <f t="shared" si="17"/>
        <v>260</v>
      </c>
      <c r="P56" s="104">
        <f t="shared" si="17"/>
        <v>0</v>
      </c>
      <c r="Q56" s="92">
        <f t="shared" si="17"/>
        <v>0</v>
      </c>
      <c r="R56" s="92">
        <f t="shared" si="17"/>
        <v>0</v>
      </c>
      <c r="S56" s="124">
        <f t="shared" si="17"/>
        <v>0</v>
      </c>
      <c r="T56" s="125">
        <f t="shared" si="17"/>
        <v>260</v>
      </c>
    </row>
    <row r="57" spans="1:20" s="110" customFormat="1" ht="19.5" customHeight="1" outlineLevel="2">
      <c r="A57" s="60" t="s">
        <v>160</v>
      </c>
      <c r="B57" s="64" t="s">
        <v>100</v>
      </c>
      <c r="C57" s="106" t="s">
        <v>158</v>
      </c>
      <c r="D57" s="120">
        <v>41971</v>
      </c>
      <c r="E57" s="64"/>
      <c r="F57" s="64"/>
      <c r="G57" s="64">
        <v>405</v>
      </c>
      <c r="I57" s="65"/>
      <c r="J57" s="65"/>
      <c r="K57" s="65"/>
      <c r="L57" s="29">
        <f>COUNT(E57:K57)</f>
        <v>1</v>
      </c>
      <c r="M57" s="66"/>
      <c r="N57" s="29">
        <f>L57+M57</f>
        <v>1</v>
      </c>
      <c r="O57" s="31">
        <f>N57*260</f>
        <v>260</v>
      </c>
      <c r="P57" s="67"/>
      <c r="Q57" s="32"/>
      <c r="R57" s="32"/>
      <c r="T57" s="121">
        <f>O57-SUM(P57:S57)</f>
        <v>260</v>
      </c>
    </row>
    <row r="58" spans="1:20" s="110" customFormat="1" ht="19.5" customHeight="1" outlineLevel="1">
      <c r="A58" s="97" t="s">
        <v>68</v>
      </c>
      <c r="B58" s="101"/>
      <c r="C58" s="99"/>
      <c r="D58" s="123"/>
      <c r="E58" s="101"/>
      <c r="F58" s="101"/>
      <c r="G58" s="101"/>
      <c r="H58" s="124"/>
      <c r="I58" s="102"/>
      <c r="J58" s="102"/>
      <c r="K58" s="102"/>
      <c r="L58" s="88">
        <f t="shared" ref="L58:T58" si="18">SUBTOTAL(9,L57:L57)</f>
        <v>1</v>
      </c>
      <c r="M58" s="103">
        <f t="shared" si="18"/>
        <v>0</v>
      </c>
      <c r="N58" s="88">
        <f t="shared" si="18"/>
        <v>1</v>
      </c>
      <c r="O58" s="90">
        <f t="shared" si="18"/>
        <v>260</v>
      </c>
      <c r="P58" s="104">
        <f t="shared" si="18"/>
        <v>0</v>
      </c>
      <c r="Q58" s="92">
        <f t="shared" si="18"/>
        <v>0</v>
      </c>
      <c r="R58" s="92">
        <f t="shared" si="18"/>
        <v>0</v>
      </c>
      <c r="S58" s="124">
        <f t="shared" si="18"/>
        <v>0</v>
      </c>
      <c r="T58" s="125">
        <f t="shared" si="18"/>
        <v>260</v>
      </c>
    </row>
    <row r="59" spans="1:20" s="110" customFormat="1" ht="19.5" customHeight="1" outlineLevel="2">
      <c r="A59" s="60" t="s">
        <v>145</v>
      </c>
      <c r="B59" s="64" t="s">
        <v>100</v>
      </c>
      <c r="C59" s="62" t="s">
        <v>120</v>
      </c>
      <c r="D59" s="120">
        <v>41961</v>
      </c>
      <c r="E59" s="64"/>
      <c r="F59" s="64"/>
      <c r="G59" s="64"/>
      <c r="H59" s="64"/>
      <c r="I59" s="65">
        <v>508</v>
      </c>
      <c r="J59" s="65"/>
      <c r="K59" s="65"/>
      <c r="L59" s="29">
        <f>COUNT(E59:K59)</f>
        <v>1</v>
      </c>
      <c r="M59" s="66"/>
      <c r="N59" s="29">
        <f>L59+M59</f>
        <v>1</v>
      </c>
      <c r="O59" s="31">
        <f>N59*260</f>
        <v>260</v>
      </c>
      <c r="P59" s="67"/>
      <c r="Q59" s="32"/>
      <c r="R59" s="32"/>
      <c r="T59" s="121">
        <f>O59-SUM(P59:S59)</f>
        <v>260</v>
      </c>
    </row>
    <row r="60" spans="1:20" s="110" customFormat="1" ht="19.5" customHeight="1" outlineLevel="1">
      <c r="A60" s="97" t="s">
        <v>69</v>
      </c>
      <c r="B60" s="101"/>
      <c r="C60" s="99"/>
      <c r="D60" s="123"/>
      <c r="E60" s="101"/>
      <c r="F60" s="101"/>
      <c r="G60" s="101"/>
      <c r="H60" s="101"/>
      <c r="I60" s="102"/>
      <c r="J60" s="102"/>
      <c r="K60" s="102"/>
      <c r="L60" s="88">
        <f t="shared" ref="L60:T60" si="19">SUBTOTAL(9,L59:L59)</f>
        <v>1</v>
      </c>
      <c r="M60" s="103">
        <f t="shared" si="19"/>
        <v>0</v>
      </c>
      <c r="N60" s="88">
        <f t="shared" si="19"/>
        <v>1</v>
      </c>
      <c r="O60" s="90">
        <f t="shared" si="19"/>
        <v>260</v>
      </c>
      <c r="P60" s="104">
        <f t="shared" si="19"/>
        <v>0</v>
      </c>
      <c r="Q60" s="92">
        <f t="shared" si="19"/>
        <v>0</v>
      </c>
      <c r="R60" s="92">
        <f t="shared" si="19"/>
        <v>0</v>
      </c>
      <c r="S60" s="124">
        <f t="shared" si="19"/>
        <v>0</v>
      </c>
      <c r="T60" s="125">
        <f t="shared" si="19"/>
        <v>260</v>
      </c>
    </row>
    <row r="61" spans="1:20" s="110" customFormat="1" ht="19.5" customHeight="1" outlineLevel="2">
      <c r="A61" s="60" t="s">
        <v>161</v>
      </c>
      <c r="B61" s="64" t="s">
        <v>100</v>
      </c>
      <c r="C61" s="106" t="s">
        <v>158</v>
      </c>
      <c r="D61" s="120">
        <v>41971</v>
      </c>
      <c r="E61" s="64"/>
      <c r="F61" s="64"/>
      <c r="G61" s="64"/>
      <c r="H61" s="110">
        <v>414</v>
      </c>
      <c r="I61" s="65"/>
      <c r="J61" s="65"/>
      <c r="K61" s="65"/>
      <c r="L61" s="29">
        <f>COUNT(E61:K61)</f>
        <v>1</v>
      </c>
      <c r="M61" s="66"/>
      <c r="N61" s="29">
        <f>L61+M61</f>
        <v>1</v>
      </c>
      <c r="O61" s="31">
        <f>N61*260</f>
        <v>260</v>
      </c>
      <c r="P61" s="67"/>
      <c r="Q61" s="32"/>
      <c r="R61" s="32"/>
      <c r="T61" s="121">
        <f>O61-SUM(P61:S61)</f>
        <v>260</v>
      </c>
    </row>
    <row r="62" spans="1:20" s="110" customFormat="1" ht="19.5" customHeight="1" outlineLevel="1">
      <c r="A62" s="97" t="s">
        <v>70</v>
      </c>
      <c r="B62" s="101"/>
      <c r="C62" s="99"/>
      <c r="D62" s="123"/>
      <c r="E62" s="101"/>
      <c r="F62" s="101"/>
      <c r="G62" s="101"/>
      <c r="H62" s="124"/>
      <c r="I62" s="102"/>
      <c r="J62" s="102"/>
      <c r="K62" s="102"/>
      <c r="L62" s="88">
        <f t="shared" ref="L62:T62" si="20">SUBTOTAL(9,L61:L61)</f>
        <v>1</v>
      </c>
      <c r="M62" s="103">
        <f t="shared" si="20"/>
        <v>0</v>
      </c>
      <c r="N62" s="88">
        <f t="shared" si="20"/>
        <v>1</v>
      </c>
      <c r="O62" s="90">
        <f t="shared" si="20"/>
        <v>260</v>
      </c>
      <c r="P62" s="104">
        <f t="shared" si="20"/>
        <v>0</v>
      </c>
      <c r="Q62" s="92">
        <f t="shared" si="20"/>
        <v>0</v>
      </c>
      <c r="R62" s="92">
        <f t="shared" si="20"/>
        <v>0</v>
      </c>
      <c r="S62" s="124">
        <f t="shared" si="20"/>
        <v>0</v>
      </c>
      <c r="T62" s="125">
        <f t="shared" si="20"/>
        <v>260</v>
      </c>
    </row>
    <row r="63" spans="1:20" s="110" customFormat="1" ht="19.5" customHeight="1" outlineLevel="2">
      <c r="A63" s="60" t="s">
        <v>134</v>
      </c>
      <c r="B63" s="64" t="s">
        <v>100</v>
      </c>
      <c r="C63" s="106" t="s">
        <v>132</v>
      </c>
      <c r="D63" s="120">
        <v>41954</v>
      </c>
      <c r="E63" s="64"/>
      <c r="F63" s="64"/>
      <c r="G63" s="64">
        <v>408</v>
      </c>
      <c r="H63" s="64"/>
      <c r="I63" s="65"/>
      <c r="J63" s="65"/>
      <c r="K63" s="65"/>
      <c r="L63" s="29">
        <f>COUNT(E63:K63)</f>
        <v>1</v>
      </c>
      <c r="M63" s="66"/>
      <c r="N63" s="29">
        <f>L63+M63</f>
        <v>1</v>
      </c>
      <c r="O63" s="31">
        <f>N63*260</f>
        <v>260</v>
      </c>
      <c r="P63" s="67"/>
      <c r="Q63" s="32"/>
      <c r="R63" s="32">
        <v>50</v>
      </c>
      <c r="T63" s="121">
        <f>O63-SUM(P63:S63)</f>
        <v>210</v>
      </c>
    </row>
    <row r="64" spans="1:20" s="110" customFormat="1" ht="19.5" customHeight="1" outlineLevel="2">
      <c r="A64" s="60" t="s">
        <v>134</v>
      </c>
      <c r="B64" s="64" t="s">
        <v>100</v>
      </c>
      <c r="C64" s="106" t="s">
        <v>132</v>
      </c>
      <c r="D64" s="120">
        <v>41956</v>
      </c>
      <c r="E64" s="64"/>
      <c r="F64" s="64"/>
      <c r="G64" s="64">
        <v>401</v>
      </c>
      <c r="H64" s="64">
        <v>402</v>
      </c>
      <c r="I64" s="65"/>
      <c r="J64" s="65"/>
      <c r="K64" s="65"/>
      <c r="L64" s="29">
        <f>COUNT(E64:K64)</f>
        <v>2</v>
      </c>
      <c r="M64" s="66"/>
      <c r="N64" s="29">
        <f>L64+M64</f>
        <v>2</v>
      </c>
      <c r="O64" s="31">
        <f>N64*260</f>
        <v>520</v>
      </c>
      <c r="P64" s="67"/>
      <c r="Q64" s="32"/>
      <c r="R64" s="32"/>
      <c r="T64" s="121">
        <f>O64-SUM(P64:S64)</f>
        <v>520</v>
      </c>
    </row>
    <row r="65" spans="1:20" s="110" customFormat="1" ht="19.5" customHeight="1" outlineLevel="1">
      <c r="A65" s="97" t="s">
        <v>50</v>
      </c>
      <c r="B65" s="101"/>
      <c r="C65" s="99"/>
      <c r="D65" s="123"/>
      <c r="E65" s="101"/>
      <c r="F65" s="101"/>
      <c r="G65" s="101"/>
      <c r="H65" s="101"/>
      <c r="I65" s="102"/>
      <c r="J65" s="102"/>
      <c r="K65" s="102"/>
      <c r="L65" s="88">
        <f t="shared" ref="L65:T65" si="21">SUBTOTAL(9,L63:L64)</f>
        <v>3</v>
      </c>
      <c r="M65" s="103">
        <f t="shared" si="21"/>
        <v>0</v>
      </c>
      <c r="N65" s="88">
        <f t="shared" si="21"/>
        <v>3</v>
      </c>
      <c r="O65" s="90">
        <f t="shared" si="21"/>
        <v>780</v>
      </c>
      <c r="P65" s="104">
        <f t="shared" si="21"/>
        <v>0</v>
      </c>
      <c r="Q65" s="92">
        <f t="shared" si="21"/>
        <v>0</v>
      </c>
      <c r="R65" s="92">
        <f t="shared" si="21"/>
        <v>50</v>
      </c>
      <c r="S65" s="124">
        <f t="shared" si="21"/>
        <v>0</v>
      </c>
      <c r="T65" s="125">
        <f t="shared" si="21"/>
        <v>730</v>
      </c>
    </row>
    <row r="66" spans="1:20" s="110" customFormat="1" ht="19.5" customHeight="1" outlineLevel="2">
      <c r="A66" s="60" t="s">
        <v>144</v>
      </c>
      <c r="B66" s="64" t="s">
        <v>100</v>
      </c>
      <c r="C66" s="62" t="s">
        <v>120</v>
      </c>
      <c r="D66" s="120">
        <v>41961</v>
      </c>
      <c r="E66" s="64"/>
      <c r="F66" s="64"/>
      <c r="G66" s="64"/>
      <c r="H66" s="64"/>
      <c r="I66" s="65"/>
      <c r="J66" s="65">
        <v>410</v>
      </c>
      <c r="K66" s="65"/>
      <c r="L66" s="29">
        <f>COUNT(E66:K66)</f>
        <v>1</v>
      </c>
      <c r="M66" s="66"/>
      <c r="N66" s="29">
        <f>L66+M66</f>
        <v>1</v>
      </c>
      <c r="O66" s="31">
        <f>N66*260</f>
        <v>260</v>
      </c>
      <c r="P66" s="67"/>
      <c r="Q66" s="32"/>
      <c r="R66" s="32"/>
      <c r="T66" s="121">
        <f>O66-SUM(P66:S66)</f>
        <v>260</v>
      </c>
    </row>
    <row r="67" spans="1:20" s="110" customFormat="1" ht="19.5" customHeight="1" outlineLevel="1">
      <c r="A67" s="97" t="s">
        <v>71</v>
      </c>
      <c r="B67" s="101"/>
      <c r="C67" s="99"/>
      <c r="D67" s="123"/>
      <c r="E67" s="101"/>
      <c r="F67" s="101"/>
      <c r="G67" s="101"/>
      <c r="H67" s="101"/>
      <c r="I67" s="102"/>
      <c r="J67" s="102"/>
      <c r="K67" s="102"/>
      <c r="L67" s="88">
        <f t="shared" ref="L67:T67" si="22">SUBTOTAL(9,L66:L66)</f>
        <v>1</v>
      </c>
      <c r="M67" s="103">
        <f t="shared" si="22"/>
        <v>0</v>
      </c>
      <c r="N67" s="88">
        <f t="shared" si="22"/>
        <v>1</v>
      </c>
      <c r="O67" s="90">
        <f t="shared" si="22"/>
        <v>260</v>
      </c>
      <c r="P67" s="104">
        <f t="shared" si="22"/>
        <v>0</v>
      </c>
      <c r="Q67" s="92">
        <f t="shared" si="22"/>
        <v>0</v>
      </c>
      <c r="R67" s="92">
        <f t="shared" si="22"/>
        <v>0</v>
      </c>
      <c r="S67" s="124">
        <f t="shared" si="22"/>
        <v>0</v>
      </c>
      <c r="T67" s="125">
        <f t="shared" si="22"/>
        <v>260</v>
      </c>
    </row>
    <row r="68" spans="1:20" s="110" customFormat="1" ht="19.5" customHeight="1" outlineLevel="2">
      <c r="A68" s="60" t="s">
        <v>99</v>
      </c>
      <c r="B68" s="64" t="s">
        <v>100</v>
      </c>
      <c r="C68" s="106" t="s">
        <v>101</v>
      </c>
      <c r="D68" s="120">
        <v>41956</v>
      </c>
      <c r="E68" s="64"/>
      <c r="F68" s="64"/>
      <c r="G68" s="64">
        <v>501</v>
      </c>
      <c r="H68" s="64"/>
      <c r="I68" s="65"/>
      <c r="J68" s="65"/>
      <c r="K68" s="65"/>
      <c r="L68" s="29">
        <f>COUNT(E68:K68)</f>
        <v>1</v>
      </c>
      <c r="M68" s="66"/>
      <c r="N68" s="29">
        <f>L68+M68</f>
        <v>1</v>
      </c>
      <c r="O68" s="31">
        <f>N68*260</f>
        <v>260</v>
      </c>
      <c r="P68" s="67"/>
      <c r="Q68" s="32"/>
      <c r="R68" s="32"/>
      <c r="T68" s="121">
        <f>O68-SUM(P68:S68)</f>
        <v>260</v>
      </c>
    </row>
    <row r="69" spans="1:20" s="110" customFormat="1" ht="19.5" customHeight="1" outlineLevel="2">
      <c r="A69" s="60" t="s">
        <v>99</v>
      </c>
      <c r="B69" s="64" t="s">
        <v>100</v>
      </c>
      <c r="C69" s="106" t="s">
        <v>120</v>
      </c>
      <c r="D69" s="120">
        <v>41961</v>
      </c>
      <c r="E69" s="64"/>
      <c r="F69" s="64"/>
      <c r="G69" s="64"/>
      <c r="H69" s="64"/>
      <c r="I69" s="65"/>
      <c r="J69" s="65"/>
      <c r="K69" s="65">
        <v>509</v>
      </c>
      <c r="L69" s="29">
        <f>COUNT(E69:K69)</f>
        <v>1</v>
      </c>
      <c r="M69" s="66"/>
      <c r="N69" s="29">
        <f>L69+M69</f>
        <v>1</v>
      </c>
      <c r="O69" s="31">
        <f>N69*260</f>
        <v>260</v>
      </c>
      <c r="P69" s="67"/>
      <c r="Q69" s="32"/>
      <c r="R69" s="32"/>
      <c r="T69" s="121">
        <f>O69-SUM(P69:S69)</f>
        <v>260</v>
      </c>
    </row>
    <row r="70" spans="1:20" s="110" customFormat="1" ht="19.5" customHeight="1" outlineLevel="1">
      <c r="A70" s="97" t="s">
        <v>72</v>
      </c>
      <c r="B70" s="101"/>
      <c r="C70" s="99"/>
      <c r="D70" s="123"/>
      <c r="E70" s="101"/>
      <c r="F70" s="101"/>
      <c r="G70" s="101"/>
      <c r="H70" s="101"/>
      <c r="I70" s="102"/>
      <c r="J70" s="102"/>
      <c r="K70" s="102"/>
      <c r="L70" s="88">
        <f t="shared" ref="L70:T70" si="23">SUBTOTAL(9,L68:L69)</f>
        <v>2</v>
      </c>
      <c r="M70" s="103">
        <f t="shared" si="23"/>
        <v>0</v>
      </c>
      <c r="N70" s="88">
        <f t="shared" si="23"/>
        <v>2</v>
      </c>
      <c r="O70" s="90">
        <f t="shared" si="23"/>
        <v>520</v>
      </c>
      <c r="P70" s="104">
        <f t="shared" si="23"/>
        <v>0</v>
      </c>
      <c r="Q70" s="92">
        <f t="shared" si="23"/>
        <v>0</v>
      </c>
      <c r="R70" s="92">
        <f t="shared" si="23"/>
        <v>0</v>
      </c>
      <c r="S70" s="124">
        <f t="shared" si="23"/>
        <v>0</v>
      </c>
      <c r="T70" s="125">
        <f t="shared" si="23"/>
        <v>520</v>
      </c>
    </row>
    <row r="71" spans="1:20" s="110" customFormat="1" ht="19.5" customHeight="1" outlineLevel="2">
      <c r="A71" s="106" t="s">
        <v>123</v>
      </c>
      <c r="B71" s="64" t="s">
        <v>100</v>
      </c>
      <c r="C71" s="106" t="s">
        <v>124</v>
      </c>
      <c r="D71" s="120">
        <v>41971</v>
      </c>
      <c r="E71" s="64"/>
      <c r="F71" s="64">
        <v>610</v>
      </c>
      <c r="G71" s="64">
        <v>610</v>
      </c>
      <c r="H71" s="64"/>
      <c r="I71" s="65"/>
      <c r="J71" s="65"/>
      <c r="K71" s="65"/>
      <c r="L71" s="29">
        <f>COUNT(E71:K71)</f>
        <v>2</v>
      </c>
      <c r="M71" s="66"/>
      <c r="N71" s="29">
        <f>L71+M71</f>
        <v>2</v>
      </c>
      <c r="O71" s="31">
        <f>N71*260</f>
        <v>520</v>
      </c>
      <c r="P71" s="67"/>
      <c r="Q71" s="32"/>
      <c r="R71" s="32"/>
      <c r="T71" s="121">
        <f>O71-SUM(P71:S71)</f>
        <v>520</v>
      </c>
    </row>
    <row r="72" spans="1:20" s="110" customFormat="1" ht="19.5" customHeight="1" outlineLevel="1">
      <c r="A72" s="132" t="s">
        <v>73</v>
      </c>
      <c r="B72" s="101"/>
      <c r="C72" s="99"/>
      <c r="D72" s="123"/>
      <c r="E72" s="101"/>
      <c r="F72" s="101"/>
      <c r="G72" s="101"/>
      <c r="H72" s="101"/>
      <c r="I72" s="102"/>
      <c r="J72" s="102"/>
      <c r="K72" s="102"/>
      <c r="L72" s="88">
        <f t="shared" ref="L72:T72" si="24">SUBTOTAL(9,L71:L71)</f>
        <v>2</v>
      </c>
      <c r="M72" s="103">
        <f t="shared" si="24"/>
        <v>0</v>
      </c>
      <c r="N72" s="88">
        <f t="shared" si="24"/>
        <v>2</v>
      </c>
      <c r="O72" s="90">
        <f t="shared" si="24"/>
        <v>520</v>
      </c>
      <c r="P72" s="104">
        <f t="shared" si="24"/>
        <v>0</v>
      </c>
      <c r="Q72" s="92">
        <f t="shared" si="24"/>
        <v>0</v>
      </c>
      <c r="R72" s="92">
        <f t="shared" si="24"/>
        <v>0</v>
      </c>
      <c r="S72" s="124">
        <f t="shared" si="24"/>
        <v>0</v>
      </c>
      <c r="T72" s="125">
        <f t="shared" si="24"/>
        <v>520</v>
      </c>
    </row>
    <row r="73" spans="1:20" s="110" customFormat="1" ht="19.5" customHeight="1" outlineLevel="2">
      <c r="A73" s="60" t="s">
        <v>104</v>
      </c>
      <c r="B73" s="64" t="s">
        <v>100</v>
      </c>
      <c r="C73" s="106" t="s">
        <v>105</v>
      </c>
      <c r="D73" s="120">
        <v>41967</v>
      </c>
      <c r="E73" s="64"/>
      <c r="F73" s="64"/>
      <c r="G73" s="64">
        <v>509</v>
      </c>
      <c r="H73" s="64"/>
      <c r="I73" s="65">
        <v>510</v>
      </c>
      <c r="J73" s="65">
        <v>512</v>
      </c>
      <c r="K73" s="65">
        <v>508</v>
      </c>
      <c r="L73" s="29">
        <f>COUNT(E73:K73)</f>
        <v>4</v>
      </c>
      <c r="M73" s="66"/>
      <c r="N73" s="29">
        <f>L73+M73</f>
        <v>4</v>
      </c>
      <c r="O73" s="31">
        <f>N73*260</f>
        <v>1040</v>
      </c>
      <c r="P73" s="67">
        <v>26</v>
      </c>
      <c r="Q73" s="32"/>
      <c r="R73" s="32"/>
      <c r="T73" s="121">
        <f>O73-SUM(P73:S73)</f>
        <v>1014</v>
      </c>
    </row>
    <row r="74" spans="1:20" s="110" customFormat="1" ht="19.5" customHeight="1" outlineLevel="2">
      <c r="A74" s="60" t="s">
        <v>104</v>
      </c>
      <c r="B74" s="64" t="s">
        <v>100</v>
      </c>
      <c r="C74" s="106" t="s">
        <v>137</v>
      </c>
      <c r="D74" s="120">
        <v>41956</v>
      </c>
      <c r="E74" s="64"/>
      <c r="F74" s="64">
        <v>602</v>
      </c>
      <c r="G74" s="64">
        <v>307</v>
      </c>
      <c r="H74" s="64">
        <v>306</v>
      </c>
      <c r="I74" s="65"/>
      <c r="J74" s="65"/>
      <c r="K74" s="65"/>
      <c r="L74" s="29">
        <f>COUNT(E74:K74)</f>
        <v>3</v>
      </c>
      <c r="M74" s="66"/>
      <c r="N74" s="29">
        <f>L74+M74</f>
        <v>3</v>
      </c>
      <c r="O74" s="31">
        <f>N74*260</f>
        <v>780</v>
      </c>
      <c r="P74" s="67"/>
      <c r="Q74" s="32"/>
      <c r="R74" s="32">
        <v>36</v>
      </c>
      <c r="T74" s="121">
        <f>O74-SUM(P74:S74)</f>
        <v>744</v>
      </c>
    </row>
    <row r="75" spans="1:20" s="110" customFormat="1" ht="19.5" customHeight="1" outlineLevel="2">
      <c r="A75" s="60" t="s">
        <v>104</v>
      </c>
      <c r="B75" s="64" t="s">
        <v>100</v>
      </c>
      <c r="C75" s="62" t="s">
        <v>164</v>
      </c>
      <c r="D75" s="120">
        <v>41971</v>
      </c>
      <c r="E75" s="133"/>
      <c r="F75" s="133"/>
      <c r="G75" s="133">
        <v>409</v>
      </c>
      <c r="H75" s="133"/>
      <c r="I75" s="133"/>
      <c r="J75" s="133"/>
      <c r="K75" s="133"/>
      <c r="L75" s="29">
        <f>COUNT(E75:K75)</f>
        <v>1</v>
      </c>
      <c r="M75" s="134"/>
      <c r="N75" s="29">
        <f>L75+M75</f>
        <v>1</v>
      </c>
      <c r="O75" s="31">
        <f>N75*260</f>
        <v>260</v>
      </c>
      <c r="P75" s="134"/>
      <c r="Q75" s="134"/>
      <c r="R75" s="134"/>
      <c r="S75" s="134"/>
      <c r="T75" s="135">
        <f>O75-SUM(P75:S75)</f>
        <v>260</v>
      </c>
    </row>
    <row r="76" spans="1:20" s="110" customFormat="1" ht="19.5" customHeight="1" outlineLevel="1">
      <c r="A76" s="97" t="s">
        <v>74</v>
      </c>
      <c r="B76" s="101"/>
      <c r="C76" s="99"/>
      <c r="D76" s="123"/>
      <c r="E76" s="136"/>
      <c r="F76" s="136"/>
      <c r="G76" s="136"/>
      <c r="H76" s="136"/>
      <c r="I76" s="136"/>
      <c r="J76" s="136"/>
      <c r="K76" s="136"/>
      <c r="L76" s="88">
        <f t="shared" ref="L76:T76" si="25">SUBTOTAL(9,L73:L75)</f>
        <v>8</v>
      </c>
      <c r="M76" s="137">
        <f t="shared" si="25"/>
        <v>0</v>
      </c>
      <c r="N76" s="88">
        <f t="shared" si="25"/>
        <v>8</v>
      </c>
      <c r="O76" s="90">
        <f t="shared" si="25"/>
        <v>2080</v>
      </c>
      <c r="P76" s="137">
        <f t="shared" si="25"/>
        <v>26</v>
      </c>
      <c r="Q76" s="137">
        <f t="shared" si="25"/>
        <v>0</v>
      </c>
      <c r="R76" s="137">
        <f t="shared" si="25"/>
        <v>36</v>
      </c>
      <c r="S76" s="137">
        <f t="shared" si="25"/>
        <v>0</v>
      </c>
      <c r="T76" s="125">
        <f t="shared" si="25"/>
        <v>2018</v>
      </c>
    </row>
    <row r="77" spans="1:20" s="110" customFormat="1" ht="19.5" customHeight="1" outlineLevel="2">
      <c r="A77" s="60" t="s">
        <v>131</v>
      </c>
      <c r="B77" s="64" t="s">
        <v>100</v>
      </c>
      <c r="C77" s="106" t="s">
        <v>132</v>
      </c>
      <c r="D77" s="120">
        <v>41953</v>
      </c>
      <c r="E77" s="64">
        <v>401</v>
      </c>
      <c r="F77" s="64">
        <v>402</v>
      </c>
      <c r="G77" s="64">
        <v>404</v>
      </c>
      <c r="H77" s="64">
        <v>403</v>
      </c>
      <c r="I77" s="65"/>
      <c r="J77" s="65"/>
      <c r="K77" s="65"/>
      <c r="L77" s="29">
        <f>COUNT(E77:K77)</f>
        <v>4</v>
      </c>
      <c r="M77" s="66"/>
      <c r="N77" s="29">
        <f>L77+M77</f>
        <v>4</v>
      </c>
      <c r="O77" s="31">
        <f>N77*260</f>
        <v>1040</v>
      </c>
      <c r="P77" s="67"/>
      <c r="Q77" s="32"/>
      <c r="R77" s="32">
        <v>46</v>
      </c>
      <c r="T77" s="121">
        <f>O77-SUM(P77:S77)</f>
        <v>994</v>
      </c>
    </row>
    <row r="78" spans="1:20" s="110" customFormat="1" ht="19.5" customHeight="1" outlineLevel="1">
      <c r="A78" s="97" t="s">
        <v>51</v>
      </c>
      <c r="B78" s="101"/>
      <c r="C78" s="99"/>
      <c r="D78" s="123"/>
      <c r="E78" s="101"/>
      <c r="F78" s="101"/>
      <c r="G78" s="101"/>
      <c r="H78" s="101"/>
      <c r="I78" s="102"/>
      <c r="J78" s="102"/>
      <c r="K78" s="102"/>
      <c r="L78" s="88">
        <f t="shared" ref="L78:T78" si="26">SUBTOTAL(9,L77:L77)</f>
        <v>4</v>
      </c>
      <c r="M78" s="103">
        <f t="shared" si="26"/>
        <v>0</v>
      </c>
      <c r="N78" s="88">
        <f t="shared" si="26"/>
        <v>4</v>
      </c>
      <c r="O78" s="90">
        <f t="shared" si="26"/>
        <v>1040</v>
      </c>
      <c r="P78" s="104">
        <f t="shared" si="26"/>
        <v>0</v>
      </c>
      <c r="Q78" s="92">
        <f t="shared" si="26"/>
        <v>0</v>
      </c>
      <c r="R78" s="92">
        <f t="shared" si="26"/>
        <v>46</v>
      </c>
      <c r="S78" s="124">
        <f t="shared" si="26"/>
        <v>0</v>
      </c>
      <c r="T78" s="125">
        <f t="shared" si="26"/>
        <v>994</v>
      </c>
    </row>
    <row r="79" spans="1:20" s="110" customFormat="1" ht="19.5" customHeight="1" outlineLevel="2">
      <c r="A79" s="60" t="s">
        <v>162</v>
      </c>
      <c r="B79" s="64" t="s">
        <v>100</v>
      </c>
      <c r="C79" s="106" t="s">
        <v>146</v>
      </c>
      <c r="D79" s="120">
        <v>41971</v>
      </c>
      <c r="E79" s="64"/>
      <c r="F79" s="64"/>
      <c r="G79" s="64"/>
      <c r="H79" s="64"/>
      <c r="I79" s="65"/>
      <c r="J79" s="65"/>
      <c r="K79" s="65">
        <v>1</v>
      </c>
      <c r="L79" s="29">
        <f>COUNT(E79:K79)</f>
        <v>1</v>
      </c>
      <c r="M79" s="66">
        <v>1</v>
      </c>
      <c r="N79" s="29">
        <f>L79+M79</f>
        <v>2</v>
      </c>
      <c r="O79" s="31">
        <f>N79*260</f>
        <v>520</v>
      </c>
      <c r="P79" s="67"/>
      <c r="Q79" s="32"/>
      <c r="R79" s="32"/>
      <c r="T79" s="121">
        <f>O79-SUM(P79:S79)</f>
        <v>520</v>
      </c>
    </row>
    <row r="80" spans="1:20" s="110" customFormat="1" ht="19.5" customHeight="1" outlineLevel="1">
      <c r="A80" s="97" t="s">
        <v>75</v>
      </c>
      <c r="B80" s="101"/>
      <c r="C80" s="99"/>
      <c r="D80" s="123"/>
      <c r="E80" s="101"/>
      <c r="F80" s="101"/>
      <c r="G80" s="101"/>
      <c r="H80" s="101"/>
      <c r="I80" s="102"/>
      <c r="J80" s="102"/>
      <c r="K80" s="102"/>
      <c r="L80" s="88">
        <f t="shared" ref="L80:T80" si="27">SUBTOTAL(9,L79:L79)</f>
        <v>1</v>
      </c>
      <c r="M80" s="103">
        <f t="shared" si="27"/>
        <v>1</v>
      </c>
      <c r="N80" s="88">
        <f t="shared" si="27"/>
        <v>2</v>
      </c>
      <c r="O80" s="90">
        <f t="shared" si="27"/>
        <v>520</v>
      </c>
      <c r="P80" s="104">
        <f t="shared" si="27"/>
        <v>0</v>
      </c>
      <c r="Q80" s="92">
        <f t="shared" si="27"/>
        <v>0</v>
      </c>
      <c r="R80" s="92">
        <f t="shared" si="27"/>
        <v>0</v>
      </c>
      <c r="S80" s="124">
        <f t="shared" si="27"/>
        <v>0</v>
      </c>
      <c r="T80" s="125">
        <f t="shared" si="27"/>
        <v>520</v>
      </c>
    </row>
    <row r="81" spans="1:20" s="110" customFormat="1" ht="19.5" customHeight="1" outlineLevel="2">
      <c r="A81" s="60" t="s">
        <v>154</v>
      </c>
      <c r="B81" s="64" t="s">
        <v>100</v>
      </c>
      <c r="C81" s="62" t="s">
        <v>155</v>
      </c>
      <c r="D81" s="120">
        <v>41967</v>
      </c>
      <c r="E81" s="64"/>
      <c r="F81" s="64"/>
      <c r="G81" s="64">
        <v>405</v>
      </c>
      <c r="I81" s="65"/>
      <c r="J81" s="65"/>
      <c r="K81" s="65"/>
      <c r="L81" s="29">
        <f>COUNT(E81:K81)</f>
        <v>1</v>
      </c>
      <c r="M81" s="66"/>
      <c r="N81" s="29">
        <f>L81+M81</f>
        <v>1</v>
      </c>
      <c r="O81" s="31">
        <f>N81*260</f>
        <v>260</v>
      </c>
      <c r="P81" s="67"/>
      <c r="Q81" s="32"/>
      <c r="R81" s="32"/>
      <c r="T81" s="121">
        <f>O81-SUM(P81:S81)</f>
        <v>260</v>
      </c>
    </row>
    <row r="82" spans="1:20" s="110" customFormat="1" ht="19.5" customHeight="1" outlineLevel="2">
      <c r="A82" s="60" t="s">
        <v>154</v>
      </c>
      <c r="B82" s="64" t="s">
        <v>100</v>
      </c>
      <c r="C82" s="106" t="s">
        <v>155</v>
      </c>
      <c r="D82" s="120">
        <v>41969</v>
      </c>
      <c r="E82" s="64"/>
      <c r="F82" s="64"/>
      <c r="G82" s="64">
        <v>305</v>
      </c>
      <c r="H82" s="64"/>
      <c r="I82" s="65"/>
      <c r="J82" s="65"/>
      <c r="K82" s="65"/>
      <c r="L82" s="29">
        <f>COUNT(E82:K82)</f>
        <v>1</v>
      </c>
      <c r="M82" s="66"/>
      <c r="N82" s="29">
        <f>L82+M82</f>
        <v>1</v>
      </c>
      <c r="O82" s="31">
        <f>N82*260</f>
        <v>260</v>
      </c>
      <c r="P82" s="67"/>
      <c r="Q82" s="32"/>
      <c r="R82" s="32"/>
      <c r="T82" s="121">
        <f>O82-SUM(P82:S82)</f>
        <v>260</v>
      </c>
    </row>
    <row r="83" spans="1:20" s="110" customFormat="1" ht="19.5" customHeight="1" outlineLevel="1">
      <c r="A83" s="97" t="s">
        <v>76</v>
      </c>
      <c r="B83" s="101"/>
      <c r="C83" s="99"/>
      <c r="D83" s="123"/>
      <c r="E83" s="101"/>
      <c r="F83" s="101"/>
      <c r="G83" s="101"/>
      <c r="H83" s="101"/>
      <c r="I83" s="102"/>
      <c r="J83" s="102"/>
      <c r="K83" s="102"/>
      <c r="L83" s="88">
        <f t="shared" ref="L83:T83" si="28">SUBTOTAL(9,L81:L82)</f>
        <v>2</v>
      </c>
      <c r="M83" s="103">
        <f t="shared" si="28"/>
        <v>0</v>
      </c>
      <c r="N83" s="88">
        <f t="shared" si="28"/>
        <v>2</v>
      </c>
      <c r="O83" s="90">
        <f t="shared" si="28"/>
        <v>520</v>
      </c>
      <c r="P83" s="104">
        <f t="shared" si="28"/>
        <v>0</v>
      </c>
      <c r="Q83" s="92">
        <f t="shared" si="28"/>
        <v>0</v>
      </c>
      <c r="R83" s="92">
        <f t="shared" si="28"/>
        <v>0</v>
      </c>
      <c r="S83" s="124">
        <f t="shared" si="28"/>
        <v>0</v>
      </c>
      <c r="T83" s="125">
        <f t="shared" si="28"/>
        <v>520</v>
      </c>
    </row>
    <row r="84" spans="1:20" s="110" customFormat="1" ht="19.5" customHeight="1" outlineLevel="2">
      <c r="A84" s="60" t="s">
        <v>117</v>
      </c>
      <c r="B84" s="64" t="s">
        <v>100</v>
      </c>
      <c r="C84" s="106" t="s">
        <v>118</v>
      </c>
      <c r="D84" s="120">
        <v>41971</v>
      </c>
      <c r="E84" s="64"/>
      <c r="F84" s="64"/>
      <c r="G84" s="64">
        <v>501</v>
      </c>
      <c r="H84" s="64">
        <v>501</v>
      </c>
      <c r="I84" s="65"/>
      <c r="J84" s="65"/>
      <c r="K84" s="65"/>
      <c r="L84" s="29">
        <f>COUNT(E84:K84)</f>
        <v>2</v>
      </c>
      <c r="M84" s="66"/>
      <c r="N84" s="29">
        <f>L84+M84</f>
        <v>2</v>
      </c>
      <c r="O84" s="31">
        <f>N84*260</f>
        <v>520</v>
      </c>
      <c r="P84" s="67"/>
      <c r="Q84" s="32"/>
      <c r="R84" s="32"/>
      <c r="T84" s="121">
        <f>O84-SUM(P84:S84)</f>
        <v>520</v>
      </c>
    </row>
    <row r="85" spans="1:20" s="110" customFormat="1" ht="19.5" customHeight="1" outlineLevel="2">
      <c r="A85" s="60" t="s">
        <v>117</v>
      </c>
      <c r="B85" s="64" t="s">
        <v>100</v>
      </c>
      <c r="C85" s="62" t="s">
        <v>126</v>
      </c>
      <c r="D85" s="120">
        <v>41969</v>
      </c>
      <c r="E85" s="64"/>
      <c r="F85" s="64"/>
      <c r="G85" s="64"/>
      <c r="H85" s="64" t="s">
        <v>127</v>
      </c>
      <c r="I85" s="65"/>
      <c r="J85" s="65"/>
      <c r="K85" s="65"/>
      <c r="L85" s="29">
        <v>1</v>
      </c>
      <c r="M85" s="66">
        <v>1</v>
      </c>
      <c r="N85" s="29">
        <f>L85+M85</f>
        <v>2</v>
      </c>
      <c r="O85" s="31">
        <f>N85*260</f>
        <v>520</v>
      </c>
      <c r="P85" s="67"/>
      <c r="Q85" s="32"/>
      <c r="R85" s="32"/>
      <c r="T85" s="121">
        <f>O85-SUM(P85:S85)</f>
        <v>520</v>
      </c>
    </row>
    <row r="86" spans="1:20" s="110" customFormat="1" ht="19.5" customHeight="1" outlineLevel="1">
      <c r="A86" s="97" t="s">
        <v>77</v>
      </c>
      <c r="B86" s="101"/>
      <c r="C86" s="99"/>
      <c r="D86" s="123"/>
      <c r="E86" s="101"/>
      <c r="F86" s="101"/>
      <c r="G86" s="101"/>
      <c r="H86" s="101"/>
      <c r="I86" s="102"/>
      <c r="J86" s="102"/>
      <c r="K86" s="102"/>
      <c r="L86" s="88">
        <f t="shared" ref="L86:T86" si="29">SUBTOTAL(9,L84:L85)</f>
        <v>3</v>
      </c>
      <c r="M86" s="103">
        <f t="shared" si="29"/>
        <v>1</v>
      </c>
      <c r="N86" s="88">
        <f t="shared" si="29"/>
        <v>4</v>
      </c>
      <c r="O86" s="90">
        <f t="shared" si="29"/>
        <v>1040</v>
      </c>
      <c r="P86" s="104">
        <f t="shared" si="29"/>
        <v>0</v>
      </c>
      <c r="Q86" s="92">
        <f t="shared" si="29"/>
        <v>0</v>
      </c>
      <c r="R86" s="92">
        <f t="shared" si="29"/>
        <v>0</v>
      </c>
      <c r="S86" s="124">
        <f t="shared" si="29"/>
        <v>0</v>
      </c>
      <c r="T86" s="125">
        <f t="shared" si="29"/>
        <v>1040</v>
      </c>
    </row>
    <row r="87" spans="1:20" s="110" customFormat="1" ht="19.5" customHeight="1" outlineLevel="2">
      <c r="A87" s="60" t="s">
        <v>150</v>
      </c>
      <c r="B87" s="64" t="s">
        <v>100</v>
      </c>
      <c r="C87" s="62" t="s">
        <v>147</v>
      </c>
      <c r="D87" s="120">
        <v>41970</v>
      </c>
      <c r="E87" s="64"/>
      <c r="F87" s="64"/>
      <c r="G87" s="64">
        <v>602</v>
      </c>
      <c r="I87" s="65"/>
      <c r="J87" s="65"/>
      <c r="K87" s="65"/>
      <c r="L87" s="29">
        <f>COUNT(E87:K87)</f>
        <v>1</v>
      </c>
      <c r="M87" s="66"/>
      <c r="N87" s="29">
        <f>L87+M87</f>
        <v>1</v>
      </c>
      <c r="O87" s="31">
        <f>N87*260</f>
        <v>260</v>
      </c>
      <c r="P87" s="67"/>
      <c r="Q87" s="32"/>
      <c r="R87" s="32"/>
      <c r="T87" s="121">
        <f>O87-SUM(P87:S87)</f>
        <v>260</v>
      </c>
    </row>
    <row r="88" spans="1:20" s="134" customFormat="1" ht="19.5" customHeight="1" outlineLevel="2">
      <c r="A88" s="60" t="s">
        <v>150</v>
      </c>
      <c r="B88" s="64" t="s">
        <v>100</v>
      </c>
      <c r="C88" s="62" t="s">
        <v>146</v>
      </c>
      <c r="D88" s="120">
        <v>41971</v>
      </c>
      <c r="E88" s="133"/>
      <c r="F88" s="133"/>
      <c r="G88" s="133">
        <v>601</v>
      </c>
      <c r="H88" s="133"/>
      <c r="I88" s="133"/>
      <c r="J88" s="133"/>
      <c r="K88" s="133"/>
      <c r="L88" s="29">
        <f>COUNT(E88:K88)</f>
        <v>1</v>
      </c>
      <c r="N88" s="29">
        <f>L88+M88</f>
        <v>1</v>
      </c>
      <c r="O88" s="31">
        <f>N88*260</f>
        <v>260</v>
      </c>
      <c r="T88" s="135">
        <f>O88-SUM(P88:S88)</f>
        <v>260</v>
      </c>
    </row>
    <row r="89" spans="1:20" s="134" customFormat="1" ht="19.5" customHeight="1" outlineLevel="1">
      <c r="A89" s="97" t="s">
        <v>78</v>
      </c>
      <c r="B89" s="101"/>
      <c r="C89" s="99"/>
      <c r="D89" s="123"/>
      <c r="E89" s="136"/>
      <c r="F89" s="136"/>
      <c r="G89" s="136"/>
      <c r="H89" s="136"/>
      <c r="I89" s="136"/>
      <c r="J89" s="136"/>
      <c r="K89" s="136"/>
      <c r="L89" s="88">
        <f t="shared" ref="L89:T89" si="30">SUBTOTAL(9,L87:L88)</f>
        <v>2</v>
      </c>
      <c r="M89" s="137">
        <f t="shared" si="30"/>
        <v>0</v>
      </c>
      <c r="N89" s="88">
        <f t="shared" si="30"/>
        <v>2</v>
      </c>
      <c r="O89" s="90">
        <f t="shared" si="30"/>
        <v>520</v>
      </c>
      <c r="P89" s="137">
        <f t="shared" si="30"/>
        <v>0</v>
      </c>
      <c r="Q89" s="137">
        <f t="shared" si="30"/>
        <v>0</v>
      </c>
      <c r="R89" s="137">
        <f t="shared" si="30"/>
        <v>0</v>
      </c>
      <c r="S89" s="137">
        <f t="shared" si="30"/>
        <v>0</v>
      </c>
      <c r="T89" s="125">
        <f t="shared" si="30"/>
        <v>520</v>
      </c>
    </row>
    <row r="90" spans="1:20" ht="19.5" customHeight="1" outlineLevel="2">
      <c r="A90" s="60" t="s">
        <v>151</v>
      </c>
      <c r="B90" s="64" t="s">
        <v>152</v>
      </c>
      <c r="C90" s="62" t="s">
        <v>153</v>
      </c>
      <c r="D90" s="120">
        <v>41963</v>
      </c>
      <c r="E90" s="64"/>
      <c r="F90" s="64"/>
      <c r="G90" s="64"/>
      <c r="H90" s="110"/>
      <c r="I90" s="65"/>
      <c r="J90" s="65"/>
      <c r="K90" s="65"/>
      <c r="L90" s="29">
        <f>COUNT(E90:K90)</f>
        <v>0</v>
      </c>
      <c r="M90" s="66">
        <v>1</v>
      </c>
      <c r="N90" s="29">
        <f>L90+M90</f>
        <v>1</v>
      </c>
      <c r="O90" s="31">
        <f>N90*260</f>
        <v>260</v>
      </c>
      <c r="P90" s="67"/>
      <c r="Q90" s="32"/>
      <c r="R90" s="32"/>
      <c r="S90" s="110"/>
      <c r="T90" s="121">
        <f>O90-SUM(P90:S90)</f>
        <v>260</v>
      </c>
    </row>
    <row r="91" spans="1:20" ht="19.5" customHeight="1" outlineLevel="1">
      <c r="A91" s="97" t="s">
        <v>79</v>
      </c>
      <c r="B91" s="101"/>
      <c r="C91" s="99"/>
      <c r="D91" s="123"/>
      <c r="E91" s="101"/>
      <c r="F91" s="101"/>
      <c r="G91" s="101"/>
      <c r="H91" s="124"/>
      <c r="I91" s="102"/>
      <c r="J91" s="102"/>
      <c r="K91" s="102"/>
      <c r="L91" s="88">
        <f t="shared" ref="L91:T91" si="31">SUBTOTAL(9,L90:L90)</f>
        <v>0</v>
      </c>
      <c r="M91" s="103">
        <f t="shared" si="31"/>
        <v>1</v>
      </c>
      <c r="N91" s="88">
        <f t="shared" si="31"/>
        <v>1</v>
      </c>
      <c r="O91" s="90">
        <f t="shared" si="31"/>
        <v>260</v>
      </c>
      <c r="P91" s="104">
        <f t="shared" si="31"/>
        <v>0</v>
      </c>
      <c r="Q91" s="92">
        <f t="shared" si="31"/>
        <v>0</v>
      </c>
      <c r="R91" s="92">
        <f t="shared" si="31"/>
        <v>0</v>
      </c>
      <c r="S91" s="124">
        <f t="shared" si="31"/>
        <v>0</v>
      </c>
      <c r="T91" s="125">
        <f t="shared" si="31"/>
        <v>260</v>
      </c>
    </row>
    <row r="92" spans="1:20" ht="19.5" customHeight="1" outlineLevel="2">
      <c r="A92" s="60" t="s">
        <v>149</v>
      </c>
      <c r="B92" s="64" t="s">
        <v>100</v>
      </c>
      <c r="C92" s="62" t="s">
        <v>147</v>
      </c>
      <c r="D92" s="120">
        <v>41970</v>
      </c>
      <c r="E92" s="64"/>
      <c r="F92" s="64">
        <v>609</v>
      </c>
      <c r="G92" s="64"/>
      <c r="H92" s="110"/>
      <c r="I92" s="65"/>
      <c r="J92" s="65"/>
      <c r="K92" s="65"/>
      <c r="L92" s="29">
        <f>COUNT(E92:K92)</f>
        <v>1</v>
      </c>
      <c r="M92" s="66"/>
      <c r="N92" s="29">
        <f>L92+M92</f>
        <v>1</v>
      </c>
      <c r="O92" s="31">
        <f>N92*260</f>
        <v>260</v>
      </c>
      <c r="P92" s="67"/>
      <c r="Q92" s="32"/>
      <c r="R92" s="32"/>
      <c r="S92" s="110"/>
      <c r="T92" s="121">
        <f>O92-SUM(P92:S92)</f>
        <v>260</v>
      </c>
    </row>
    <row r="93" spans="1:20" ht="19.5" customHeight="1" outlineLevel="1">
      <c r="A93" s="97" t="s">
        <v>80</v>
      </c>
      <c r="B93" s="101"/>
      <c r="C93" s="99"/>
      <c r="D93" s="123"/>
      <c r="E93" s="101"/>
      <c r="F93" s="101"/>
      <c r="G93" s="101"/>
      <c r="H93" s="124"/>
      <c r="I93" s="102"/>
      <c r="J93" s="102"/>
      <c r="K93" s="102"/>
      <c r="L93" s="88">
        <f t="shared" ref="L93:T93" si="32">SUBTOTAL(9,L92:L92)</f>
        <v>1</v>
      </c>
      <c r="M93" s="103">
        <f t="shared" si="32"/>
        <v>0</v>
      </c>
      <c r="N93" s="88">
        <f t="shared" si="32"/>
        <v>1</v>
      </c>
      <c r="O93" s="90">
        <f t="shared" si="32"/>
        <v>260</v>
      </c>
      <c r="P93" s="104">
        <f t="shared" si="32"/>
        <v>0</v>
      </c>
      <c r="Q93" s="92">
        <f t="shared" si="32"/>
        <v>0</v>
      </c>
      <c r="R93" s="92">
        <f t="shared" si="32"/>
        <v>0</v>
      </c>
      <c r="S93" s="124">
        <f t="shared" si="32"/>
        <v>0</v>
      </c>
      <c r="T93" s="125">
        <f t="shared" si="32"/>
        <v>260</v>
      </c>
    </row>
    <row r="94" spans="1:20" ht="19.5" customHeight="1">
      <c r="A94" s="96" t="s">
        <v>53</v>
      </c>
      <c r="B94" s="64"/>
      <c r="C94" s="62"/>
      <c r="D94" s="120"/>
      <c r="E94" s="64"/>
      <c r="F94" s="64"/>
      <c r="G94" s="64"/>
      <c r="H94" s="110"/>
      <c r="I94" s="65"/>
      <c r="J94" s="65"/>
      <c r="K94" s="65"/>
      <c r="L94" s="29">
        <f t="shared" ref="L94:T94" si="33">SUBTOTAL(9,L3:L92)</f>
        <v>170</v>
      </c>
      <c r="M94" s="66">
        <f t="shared" si="33"/>
        <v>7</v>
      </c>
      <c r="N94" s="29">
        <f t="shared" si="33"/>
        <v>177</v>
      </c>
      <c r="O94" s="31">
        <f t="shared" si="33"/>
        <v>46020</v>
      </c>
      <c r="P94" s="67">
        <f t="shared" si="33"/>
        <v>720</v>
      </c>
      <c r="Q94" s="32">
        <f t="shared" si="33"/>
        <v>354</v>
      </c>
      <c r="R94" s="32">
        <f t="shared" si="33"/>
        <v>205</v>
      </c>
      <c r="S94" s="110">
        <f t="shared" si="33"/>
        <v>0</v>
      </c>
      <c r="T94" s="121">
        <f t="shared" si="33"/>
        <v>44741</v>
      </c>
    </row>
    <row r="95" spans="1:20" ht="12.75" customHeight="1">
      <c r="A95" s="96"/>
      <c r="B95" s="64"/>
      <c r="C95" s="62"/>
      <c r="D95" s="120"/>
      <c r="E95" s="64"/>
      <c r="F95" s="64"/>
      <c r="G95" s="64"/>
      <c r="H95" s="110"/>
      <c r="I95" s="65"/>
      <c r="J95" s="65"/>
      <c r="K95" s="65"/>
      <c r="L95" s="29"/>
      <c r="M95" s="66"/>
      <c r="N95" s="29"/>
      <c r="O95" s="31"/>
      <c r="P95" s="67"/>
      <c r="Q95" s="32"/>
      <c r="R95" s="32"/>
      <c r="S95" s="110"/>
      <c r="T95" s="121"/>
    </row>
    <row r="96" spans="1:20" s="12" customFormat="1" ht="24" customHeight="1" outlineLevel="2">
      <c r="A96" s="43" t="s">
        <v>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52"/>
      <c r="M96" s="43"/>
      <c r="N96" s="43"/>
      <c r="O96" s="43"/>
      <c r="P96" s="43"/>
      <c r="Q96" s="43"/>
      <c r="R96" s="43"/>
      <c r="S96" s="43"/>
      <c r="T96" s="43"/>
    </row>
    <row r="97" spans="1:20" customFormat="1">
      <c r="A97" s="13" t="s">
        <v>3</v>
      </c>
      <c r="B97" s="33"/>
      <c r="C97" s="14"/>
      <c r="D97" s="46"/>
      <c r="E97" s="14"/>
      <c r="F97" s="15"/>
      <c r="G97" s="15"/>
      <c r="H97" s="15"/>
      <c r="I97" s="15"/>
      <c r="J97" s="14"/>
      <c r="K97" s="14"/>
      <c r="L97" s="53"/>
      <c r="M97" s="14"/>
      <c r="N97" s="14"/>
      <c r="O97" s="17"/>
      <c r="T97" s="5"/>
    </row>
    <row r="98" spans="1:20" customFormat="1">
      <c r="B98" s="11"/>
      <c r="D98" s="47"/>
      <c r="E98" s="11"/>
      <c r="F98" s="11"/>
      <c r="G98" s="11"/>
      <c r="H98" s="11"/>
      <c r="I98" s="11"/>
      <c r="J98" s="11"/>
      <c r="K98" s="11"/>
      <c r="L98" s="56"/>
      <c r="O98" s="17"/>
      <c r="T98" s="5"/>
    </row>
    <row r="99" spans="1:20">
      <c r="A99" s="106"/>
      <c r="B99" s="139"/>
      <c r="C99" s="106"/>
      <c r="E99" s="139"/>
      <c r="F99" s="139"/>
      <c r="G99" s="139"/>
      <c r="H99" s="139"/>
      <c r="I99" s="139"/>
      <c r="J99" s="139"/>
      <c r="K99" s="139"/>
      <c r="L99" s="54"/>
    </row>
    <row r="100" spans="1:20">
      <c r="A100" s="106"/>
      <c r="B100" s="139"/>
      <c r="C100" s="106"/>
      <c r="E100" s="139"/>
      <c r="F100" s="139"/>
      <c r="G100" s="139"/>
      <c r="H100" s="139"/>
      <c r="I100" s="139"/>
      <c r="J100" s="139"/>
      <c r="K100" s="139"/>
      <c r="L100" s="54"/>
    </row>
    <row r="101" spans="1:20">
      <c r="A101" s="106"/>
      <c r="B101" s="139"/>
      <c r="C101" s="106"/>
      <c r="E101" s="139"/>
      <c r="F101" s="139"/>
      <c r="G101" s="139"/>
      <c r="H101" s="139"/>
      <c r="I101" s="139"/>
      <c r="J101" s="139"/>
      <c r="K101" s="139"/>
      <c r="L101" s="54"/>
    </row>
    <row r="102" spans="1:20">
      <c r="A102" s="106"/>
      <c r="B102" s="139"/>
      <c r="C102" s="106"/>
      <c r="E102" s="139"/>
      <c r="F102" s="139"/>
      <c r="G102" s="139"/>
      <c r="H102" s="139"/>
      <c r="I102" s="139"/>
      <c r="J102" s="139"/>
      <c r="K102" s="139"/>
      <c r="L102" s="54"/>
    </row>
    <row r="103" spans="1:20">
      <c r="A103" s="106"/>
      <c r="B103" s="139"/>
      <c r="C103" s="106"/>
      <c r="E103" s="139"/>
      <c r="F103" s="139"/>
      <c r="G103" s="139"/>
      <c r="H103" s="139"/>
      <c r="I103" s="139"/>
      <c r="J103" s="139"/>
      <c r="K103" s="139"/>
      <c r="L103" s="54"/>
    </row>
    <row r="104" spans="1:20">
      <c r="A104" s="106"/>
      <c r="B104" s="139"/>
      <c r="C104" s="106"/>
      <c r="E104" s="139"/>
      <c r="F104" s="139"/>
      <c r="G104" s="139"/>
      <c r="H104" s="139"/>
      <c r="I104" s="139"/>
      <c r="J104" s="139"/>
      <c r="K104" s="139"/>
      <c r="L104" s="54"/>
    </row>
    <row r="105" spans="1:20">
      <c r="A105" s="106"/>
      <c r="B105" s="139"/>
      <c r="C105" s="106"/>
      <c r="E105" s="139"/>
      <c r="F105" s="139"/>
      <c r="G105" s="139"/>
      <c r="H105" s="139"/>
      <c r="I105" s="139"/>
      <c r="J105" s="139"/>
      <c r="K105" s="139"/>
      <c r="L105" s="54"/>
    </row>
    <row r="106" spans="1:20">
      <c r="A106" s="106"/>
      <c r="B106" s="139"/>
      <c r="C106" s="106"/>
      <c r="E106" s="139"/>
      <c r="F106" s="139"/>
      <c r="G106" s="139"/>
      <c r="H106" s="139"/>
      <c r="I106" s="139"/>
      <c r="J106" s="139"/>
      <c r="K106" s="139"/>
      <c r="L106" s="54"/>
    </row>
    <row r="107" spans="1:20" s="138" customFormat="1">
      <c r="A107" s="106"/>
      <c r="B107" s="139"/>
      <c r="C107" s="106"/>
      <c r="D107" s="140"/>
      <c r="E107" s="139"/>
      <c r="F107" s="139"/>
      <c r="G107" s="139"/>
      <c r="H107" s="139"/>
      <c r="I107" s="139"/>
      <c r="J107" s="139"/>
      <c r="K107" s="139"/>
      <c r="L107" s="54"/>
      <c r="M107" s="56"/>
      <c r="N107" s="56"/>
      <c r="P107" s="56"/>
      <c r="Q107" s="56"/>
      <c r="R107" s="56"/>
      <c r="S107" s="56"/>
    </row>
    <row r="108" spans="1:20" s="138" customFormat="1">
      <c r="A108" s="106"/>
      <c r="B108" s="139"/>
      <c r="C108" s="106"/>
      <c r="D108" s="140"/>
      <c r="E108" s="139"/>
      <c r="F108" s="139"/>
      <c r="G108" s="139"/>
      <c r="H108" s="139"/>
      <c r="I108" s="139"/>
      <c r="J108" s="139"/>
      <c r="K108" s="139"/>
      <c r="L108" s="54"/>
      <c r="M108" s="56"/>
      <c r="N108" s="56"/>
      <c r="P108" s="56"/>
      <c r="Q108" s="56"/>
      <c r="R108" s="56"/>
      <c r="S108" s="56"/>
    </row>
    <row r="109" spans="1:20" s="138" customFormat="1">
      <c r="A109" s="106"/>
      <c r="B109" s="141"/>
      <c r="C109" s="62"/>
      <c r="D109" s="142"/>
      <c r="E109" s="141"/>
      <c r="F109" s="141"/>
      <c r="G109" s="141"/>
      <c r="H109" s="141"/>
      <c r="I109" s="141"/>
      <c r="J109" s="141"/>
      <c r="K109" s="141"/>
      <c r="L109" s="55"/>
      <c r="M109" s="68"/>
      <c r="N109" s="134"/>
      <c r="O109" s="143"/>
      <c r="P109" s="134"/>
      <c r="Q109" s="134"/>
      <c r="R109" s="134"/>
      <c r="S109" s="134"/>
    </row>
    <row r="110" spans="1:20" s="138" customFormat="1">
      <c r="A110" s="106"/>
      <c r="B110" s="139"/>
      <c r="C110" s="106"/>
      <c r="D110" s="140"/>
      <c r="E110" s="139"/>
      <c r="F110" s="139"/>
      <c r="G110" s="139"/>
      <c r="H110" s="139"/>
      <c r="I110" s="139"/>
      <c r="J110" s="139"/>
      <c r="K110" s="139"/>
      <c r="L110" s="54"/>
      <c r="M110" s="56"/>
      <c r="N110" s="56"/>
      <c r="P110" s="56"/>
      <c r="Q110" s="56"/>
      <c r="R110" s="56"/>
      <c r="S110" s="56"/>
    </row>
    <row r="111" spans="1:20" s="138" customFormat="1">
      <c r="A111" s="106"/>
      <c r="B111" s="139"/>
      <c r="C111" s="106"/>
      <c r="D111" s="140"/>
      <c r="E111" s="139"/>
      <c r="F111" s="139"/>
      <c r="G111" s="139"/>
      <c r="H111" s="139"/>
      <c r="I111" s="139"/>
      <c r="J111" s="139"/>
      <c r="K111" s="139"/>
      <c r="L111" s="54"/>
      <c r="M111" s="56"/>
      <c r="N111" s="56"/>
      <c r="P111" s="56"/>
      <c r="Q111" s="56"/>
      <c r="R111" s="56"/>
      <c r="S111" s="56"/>
    </row>
    <row r="112" spans="1:20" s="138" customFormat="1">
      <c r="A112" s="106"/>
      <c r="B112" s="139"/>
      <c r="C112" s="106"/>
      <c r="D112" s="140"/>
      <c r="E112" s="139"/>
      <c r="F112" s="139"/>
      <c r="G112" s="139"/>
      <c r="H112" s="139"/>
      <c r="I112" s="139"/>
      <c r="J112" s="139"/>
      <c r="K112" s="139"/>
      <c r="L112" s="54"/>
      <c r="M112" s="56"/>
      <c r="N112" s="56"/>
      <c r="P112" s="56"/>
      <c r="Q112" s="56"/>
      <c r="R112" s="56"/>
      <c r="S112" s="56"/>
    </row>
    <row r="113" spans="1:19" s="138" customFormat="1">
      <c r="A113" s="106"/>
      <c r="B113" s="139"/>
      <c r="C113" s="106"/>
      <c r="D113" s="140"/>
      <c r="E113" s="139"/>
      <c r="F113" s="139"/>
      <c r="G113" s="139"/>
      <c r="H113" s="139"/>
      <c r="I113" s="139"/>
      <c r="J113" s="139"/>
      <c r="K113" s="139"/>
      <c r="L113" s="54"/>
      <c r="M113" s="56"/>
      <c r="N113" s="56"/>
      <c r="P113" s="56"/>
      <c r="Q113" s="56"/>
      <c r="R113" s="56"/>
      <c r="S113" s="56"/>
    </row>
    <row r="114" spans="1:19" s="138" customFormat="1">
      <c r="A114" s="106"/>
      <c r="B114" s="139"/>
      <c r="C114" s="106"/>
      <c r="D114" s="140"/>
      <c r="E114" s="139"/>
      <c r="F114" s="139"/>
      <c r="G114" s="139"/>
      <c r="H114" s="139"/>
      <c r="I114" s="139"/>
      <c r="J114" s="139"/>
      <c r="K114" s="139"/>
      <c r="L114" s="54"/>
      <c r="M114" s="56"/>
      <c r="N114" s="56"/>
      <c r="P114" s="56"/>
      <c r="Q114" s="56"/>
      <c r="R114" s="56"/>
      <c r="S114" s="56"/>
    </row>
    <row r="115" spans="1:19" s="138" customFormat="1">
      <c r="A115" s="106"/>
      <c r="B115" s="139"/>
      <c r="C115" s="106"/>
      <c r="D115" s="140"/>
      <c r="E115" s="139"/>
      <c r="F115" s="139"/>
      <c r="G115" s="139"/>
      <c r="H115" s="139"/>
      <c r="I115" s="139"/>
      <c r="J115" s="139"/>
      <c r="K115" s="139"/>
      <c r="L115" s="54"/>
      <c r="M115" s="56"/>
      <c r="N115" s="56"/>
      <c r="P115" s="56"/>
      <c r="Q115" s="56"/>
      <c r="R115" s="56"/>
      <c r="S115" s="56"/>
    </row>
    <row r="116" spans="1:19" s="138" customFormat="1">
      <c r="A116" s="106"/>
      <c r="B116" s="139"/>
      <c r="C116" s="106"/>
      <c r="D116" s="140"/>
      <c r="E116" s="139"/>
      <c r="F116" s="139"/>
      <c r="G116" s="139"/>
      <c r="H116" s="139"/>
      <c r="I116" s="139"/>
      <c r="J116" s="139"/>
      <c r="K116" s="139"/>
      <c r="L116" s="54"/>
      <c r="M116" s="56"/>
      <c r="N116" s="56"/>
      <c r="P116" s="56"/>
      <c r="Q116" s="56"/>
      <c r="R116" s="56"/>
      <c r="S116" s="56"/>
    </row>
    <row r="117" spans="1:19" s="138" customFormat="1">
      <c r="A117" s="106"/>
      <c r="B117" s="139"/>
      <c r="C117" s="106"/>
      <c r="D117" s="140"/>
      <c r="E117" s="139"/>
      <c r="F117" s="139"/>
      <c r="G117" s="139"/>
      <c r="H117" s="139"/>
      <c r="I117" s="139"/>
      <c r="J117" s="139"/>
      <c r="K117" s="139"/>
      <c r="L117" s="54"/>
      <c r="M117" s="56"/>
      <c r="N117" s="56"/>
      <c r="P117" s="56"/>
      <c r="Q117" s="56"/>
      <c r="R117" s="56"/>
      <c r="S117" s="56"/>
    </row>
    <row r="118" spans="1:19" s="138" customFormat="1">
      <c r="A118" s="106"/>
      <c r="B118" s="139"/>
      <c r="C118" s="106"/>
      <c r="D118" s="140"/>
      <c r="E118" s="139"/>
      <c r="F118" s="139"/>
      <c r="G118" s="139"/>
      <c r="H118" s="139"/>
      <c r="I118" s="139"/>
      <c r="J118" s="139"/>
      <c r="K118" s="139"/>
      <c r="L118" s="54"/>
      <c r="M118" s="56"/>
      <c r="N118" s="56"/>
      <c r="P118" s="56"/>
      <c r="Q118" s="56"/>
      <c r="R118" s="56"/>
      <c r="S118" s="56"/>
    </row>
    <row r="119" spans="1:19" s="138" customFormat="1">
      <c r="A119" s="106"/>
      <c r="B119" s="139"/>
      <c r="C119" s="106"/>
      <c r="D119" s="140"/>
      <c r="E119" s="139"/>
      <c r="F119" s="139"/>
      <c r="G119" s="139"/>
      <c r="H119" s="139"/>
      <c r="I119" s="139"/>
      <c r="J119" s="139"/>
      <c r="K119" s="139"/>
      <c r="L119" s="54"/>
      <c r="M119" s="56"/>
      <c r="N119" s="56"/>
      <c r="P119" s="56"/>
      <c r="Q119" s="56"/>
      <c r="R119" s="56"/>
      <c r="S119" s="56"/>
    </row>
    <row r="120" spans="1:19" s="138" customFormat="1">
      <c r="A120" s="106"/>
      <c r="B120" s="139"/>
      <c r="C120" s="106"/>
      <c r="D120" s="140"/>
      <c r="E120" s="139"/>
      <c r="F120" s="139"/>
      <c r="G120" s="139"/>
      <c r="H120" s="139"/>
      <c r="I120" s="139"/>
      <c r="J120" s="139"/>
      <c r="K120" s="139"/>
      <c r="L120" s="54"/>
      <c r="M120" s="56"/>
      <c r="N120" s="56"/>
      <c r="P120" s="56"/>
      <c r="Q120" s="56"/>
      <c r="R120" s="56"/>
      <c r="S120" s="56"/>
    </row>
    <row r="121" spans="1:19" s="138" customFormat="1">
      <c r="A121" s="106"/>
      <c r="B121" s="139"/>
      <c r="C121" s="106"/>
      <c r="D121" s="140"/>
      <c r="E121" s="139"/>
      <c r="F121" s="139"/>
      <c r="G121" s="139"/>
      <c r="H121" s="139"/>
      <c r="I121" s="139"/>
      <c r="J121" s="139"/>
      <c r="K121" s="139"/>
      <c r="L121" s="54"/>
      <c r="M121" s="56"/>
      <c r="N121" s="56"/>
      <c r="P121" s="56"/>
      <c r="Q121" s="56"/>
      <c r="R121" s="56"/>
      <c r="S121" s="56"/>
    </row>
    <row r="122" spans="1:19" s="138" customFormat="1">
      <c r="A122" s="106"/>
      <c r="B122" s="139"/>
      <c r="C122" s="106"/>
      <c r="D122" s="140"/>
      <c r="E122" s="139"/>
      <c r="F122" s="139"/>
      <c r="G122" s="139"/>
      <c r="H122" s="139"/>
      <c r="I122" s="139"/>
      <c r="J122" s="139"/>
      <c r="K122" s="139"/>
      <c r="L122" s="54"/>
      <c r="M122" s="56"/>
      <c r="N122" s="56"/>
      <c r="P122" s="56"/>
      <c r="Q122" s="56"/>
      <c r="R122" s="56"/>
      <c r="S122" s="56"/>
    </row>
    <row r="123" spans="1:19">
      <c r="A123" s="106"/>
      <c r="B123" s="139"/>
      <c r="C123" s="106"/>
      <c r="E123" s="139"/>
      <c r="F123" s="139"/>
      <c r="G123" s="139"/>
      <c r="H123" s="139"/>
      <c r="I123" s="139"/>
      <c r="J123" s="139"/>
      <c r="K123" s="139"/>
      <c r="L123" s="54"/>
    </row>
    <row r="124" spans="1:19">
      <c r="A124" s="106"/>
      <c r="B124" s="139"/>
      <c r="C124" s="106"/>
      <c r="E124" s="139"/>
      <c r="F124" s="139"/>
      <c r="G124" s="139"/>
      <c r="H124" s="139"/>
      <c r="I124" s="139"/>
      <c r="J124" s="139"/>
      <c r="K124" s="139"/>
      <c r="L124" s="54"/>
    </row>
    <row r="125" spans="1:19">
      <c r="A125" s="106"/>
      <c r="B125" s="139"/>
      <c r="C125" s="106"/>
      <c r="E125" s="139"/>
      <c r="F125" s="139"/>
      <c r="G125" s="139"/>
      <c r="H125" s="139"/>
      <c r="I125" s="139"/>
      <c r="J125" s="139"/>
      <c r="K125" s="139"/>
      <c r="L125" s="54"/>
    </row>
    <row r="126" spans="1:19">
      <c r="A126" s="106"/>
      <c r="B126" s="139"/>
      <c r="C126" s="106"/>
      <c r="E126" s="139"/>
      <c r="F126" s="139"/>
      <c r="G126" s="139"/>
      <c r="H126" s="139"/>
      <c r="I126" s="139"/>
      <c r="J126" s="139"/>
      <c r="K126" s="139"/>
      <c r="L126" s="54"/>
    </row>
    <row r="127" spans="1:19">
      <c r="A127" s="106"/>
      <c r="B127" s="139"/>
      <c r="C127" s="106"/>
      <c r="E127" s="139"/>
      <c r="F127" s="139"/>
      <c r="G127" s="139"/>
      <c r="H127" s="139"/>
      <c r="I127" s="139"/>
      <c r="J127" s="139"/>
      <c r="K127" s="139"/>
      <c r="L127" s="54"/>
    </row>
    <row r="128" spans="1:19">
      <c r="A128" s="106"/>
      <c r="B128" s="139"/>
      <c r="C128" s="106"/>
      <c r="E128" s="139"/>
      <c r="F128" s="139"/>
      <c r="G128" s="139"/>
      <c r="H128" s="139"/>
      <c r="I128" s="139"/>
      <c r="J128" s="139"/>
      <c r="K128" s="139"/>
      <c r="L128" s="54"/>
    </row>
    <row r="129" spans="1:19">
      <c r="A129" s="106"/>
      <c r="B129" s="139"/>
      <c r="C129" s="106"/>
      <c r="E129" s="139"/>
      <c r="F129" s="139"/>
      <c r="G129" s="139"/>
      <c r="H129" s="139"/>
      <c r="I129" s="139"/>
      <c r="J129" s="139"/>
      <c r="K129" s="139"/>
      <c r="L129" s="54"/>
    </row>
    <row r="130" spans="1:19">
      <c r="A130" s="106"/>
      <c r="B130" s="139"/>
      <c r="C130" s="106"/>
      <c r="E130" s="139"/>
      <c r="F130" s="139"/>
      <c r="G130" s="139"/>
      <c r="H130" s="139"/>
      <c r="I130" s="139"/>
      <c r="J130" s="139"/>
      <c r="K130" s="139"/>
      <c r="L130" s="54"/>
    </row>
    <row r="131" spans="1:19">
      <c r="A131" s="106"/>
      <c r="B131" s="139"/>
      <c r="C131" s="106"/>
      <c r="E131" s="139"/>
      <c r="F131" s="139"/>
      <c r="G131" s="139"/>
      <c r="H131" s="139"/>
      <c r="I131" s="139"/>
      <c r="J131" s="139"/>
      <c r="K131" s="139"/>
      <c r="L131" s="54"/>
    </row>
    <row r="132" spans="1:19">
      <c r="A132" s="106"/>
      <c r="B132" s="139"/>
      <c r="C132" s="106"/>
      <c r="E132" s="139"/>
      <c r="F132" s="139"/>
      <c r="G132" s="139"/>
      <c r="H132" s="139"/>
      <c r="I132" s="139"/>
      <c r="J132" s="139"/>
      <c r="K132" s="139"/>
      <c r="L132" s="54"/>
    </row>
    <row r="133" spans="1:19">
      <c r="A133" s="106"/>
      <c r="B133" s="139"/>
      <c r="C133" s="106"/>
      <c r="E133" s="139"/>
      <c r="F133" s="139"/>
      <c r="G133" s="139"/>
      <c r="H133" s="139"/>
      <c r="I133" s="139"/>
      <c r="J133" s="139"/>
      <c r="K133" s="139"/>
      <c r="L133" s="54"/>
    </row>
    <row r="134" spans="1:19">
      <c r="A134" s="106"/>
      <c r="B134" s="139"/>
      <c r="C134" s="106"/>
      <c r="E134" s="139"/>
      <c r="F134" s="139"/>
      <c r="G134" s="139"/>
      <c r="H134" s="139"/>
      <c r="I134" s="139"/>
      <c r="J134" s="139"/>
      <c r="K134" s="139"/>
      <c r="L134" s="54"/>
    </row>
    <row r="135" spans="1:19">
      <c r="A135" s="106"/>
      <c r="B135" s="139"/>
      <c r="C135" s="106"/>
      <c r="E135" s="139"/>
      <c r="F135" s="139"/>
      <c r="G135" s="139"/>
      <c r="H135" s="139"/>
      <c r="I135" s="139"/>
      <c r="J135" s="139"/>
      <c r="K135" s="139"/>
      <c r="L135" s="54"/>
    </row>
    <row r="136" spans="1:19">
      <c r="A136" s="106"/>
      <c r="B136" s="139"/>
      <c r="C136" s="106"/>
      <c r="E136" s="139"/>
      <c r="F136" s="139"/>
      <c r="G136" s="139"/>
      <c r="H136" s="139"/>
      <c r="I136" s="139"/>
      <c r="J136" s="139"/>
      <c r="K136" s="139"/>
      <c r="L136" s="54"/>
    </row>
    <row r="137" spans="1:19">
      <c r="A137" s="106"/>
      <c r="B137" s="139"/>
      <c r="C137" s="106"/>
      <c r="E137" s="139"/>
      <c r="F137" s="139"/>
      <c r="G137" s="139"/>
      <c r="H137" s="139"/>
      <c r="I137" s="139"/>
      <c r="J137" s="139"/>
      <c r="K137" s="139"/>
      <c r="L137" s="54"/>
    </row>
    <row r="138" spans="1:19">
      <c r="A138" s="106"/>
      <c r="B138" s="139"/>
      <c r="C138" s="106"/>
      <c r="E138" s="139"/>
      <c r="F138" s="139"/>
      <c r="G138" s="139"/>
      <c r="H138" s="139"/>
      <c r="I138" s="139"/>
      <c r="J138" s="139"/>
      <c r="K138" s="139"/>
      <c r="L138" s="54"/>
    </row>
    <row r="139" spans="1:19">
      <c r="A139" s="106"/>
      <c r="B139" s="139"/>
      <c r="C139" s="106"/>
      <c r="E139" s="139"/>
      <c r="F139" s="139"/>
      <c r="G139" s="139"/>
      <c r="H139" s="139"/>
      <c r="I139" s="139"/>
      <c r="J139" s="139"/>
      <c r="K139" s="139"/>
      <c r="L139" s="54"/>
    </row>
    <row r="140" spans="1:19">
      <c r="A140" s="106"/>
      <c r="B140" s="139"/>
      <c r="C140" s="106"/>
      <c r="E140" s="139"/>
      <c r="F140" s="139"/>
      <c r="G140" s="139"/>
      <c r="H140" s="139"/>
      <c r="I140" s="139"/>
      <c r="J140" s="139"/>
      <c r="K140" s="139"/>
      <c r="L140" s="54"/>
    </row>
    <row r="141" spans="1:19">
      <c r="A141" s="106"/>
      <c r="B141" s="139"/>
      <c r="C141" s="106"/>
      <c r="E141" s="139"/>
      <c r="F141" s="139"/>
      <c r="G141" s="139"/>
      <c r="H141" s="139"/>
      <c r="I141" s="139"/>
      <c r="J141" s="139"/>
      <c r="K141" s="139"/>
      <c r="L141" s="54"/>
    </row>
    <row r="142" spans="1:19">
      <c r="A142" s="62"/>
      <c r="B142" s="141"/>
      <c r="C142" s="62"/>
      <c r="D142" s="142"/>
      <c r="E142" s="141"/>
      <c r="F142" s="141"/>
      <c r="G142" s="141"/>
      <c r="H142" s="141"/>
      <c r="I142" s="141"/>
      <c r="J142" s="141"/>
      <c r="K142" s="141"/>
      <c r="L142" s="55"/>
      <c r="M142" s="134"/>
      <c r="N142" s="134"/>
      <c r="O142" s="143"/>
      <c r="P142" s="134"/>
      <c r="Q142" s="134"/>
      <c r="R142" s="134"/>
      <c r="S142" s="134"/>
    </row>
    <row r="143" spans="1:19">
      <c r="A143" s="106"/>
      <c r="B143" s="139"/>
      <c r="C143" s="106"/>
      <c r="E143" s="139"/>
      <c r="F143" s="139"/>
      <c r="G143" s="139"/>
      <c r="H143" s="139"/>
      <c r="I143" s="139"/>
      <c r="J143" s="139"/>
      <c r="K143" s="139"/>
      <c r="L143" s="54"/>
    </row>
    <row r="144" spans="1:19">
      <c r="A144" s="106"/>
      <c r="B144" s="139"/>
      <c r="C144" s="106"/>
      <c r="E144" s="139"/>
      <c r="F144" s="139"/>
      <c r="G144" s="139"/>
      <c r="H144" s="139"/>
      <c r="I144" s="139"/>
      <c r="J144" s="139"/>
      <c r="K144" s="139"/>
      <c r="L144" s="54"/>
    </row>
    <row r="145" spans="1:20" s="134" customFormat="1">
      <c r="A145" s="106"/>
      <c r="B145" s="139"/>
      <c r="C145" s="106"/>
      <c r="D145" s="140"/>
      <c r="E145" s="139"/>
      <c r="F145" s="139"/>
      <c r="G145" s="139"/>
      <c r="H145" s="139"/>
      <c r="I145" s="139"/>
      <c r="J145" s="139"/>
      <c r="K145" s="139"/>
      <c r="L145" s="54"/>
      <c r="M145" s="56"/>
      <c r="N145" s="56"/>
      <c r="O145" s="138"/>
      <c r="P145" s="56"/>
      <c r="Q145" s="56"/>
      <c r="R145" s="56"/>
      <c r="S145" s="56"/>
      <c r="T145" s="138"/>
    </row>
    <row r="146" spans="1:20">
      <c r="A146" s="106"/>
      <c r="B146" s="139"/>
      <c r="C146" s="106"/>
      <c r="E146" s="139"/>
      <c r="F146" s="139"/>
      <c r="G146" s="139"/>
      <c r="H146" s="139"/>
      <c r="I146" s="139"/>
      <c r="J146" s="139"/>
      <c r="K146" s="139"/>
      <c r="L146" s="54"/>
    </row>
    <row r="147" spans="1:20">
      <c r="A147" s="106"/>
      <c r="B147" s="141"/>
      <c r="C147" s="62"/>
      <c r="D147" s="142"/>
      <c r="E147" s="141"/>
      <c r="F147" s="141"/>
      <c r="G147" s="141"/>
      <c r="H147" s="141"/>
      <c r="I147" s="141"/>
      <c r="J147" s="141"/>
      <c r="K147" s="141"/>
      <c r="L147" s="55"/>
      <c r="M147" s="68"/>
      <c r="N147" s="134"/>
      <c r="O147" s="143"/>
      <c r="P147" s="134"/>
      <c r="Q147" s="134"/>
      <c r="R147" s="134"/>
      <c r="S147" s="134"/>
      <c r="T147" s="143"/>
    </row>
    <row r="148" spans="1:20">
      <c r="A148" s="106"/>
      <c r="B148" s="141"/>
      <c r="C148" s="62"/>
      <c r="D148" s="142"/>
      <c r="E148" s="141"/>
      <c r="F148" s="141"/>
      <c r="G148" s="141"/>
      <c r="H148" s="141"/>
      <c r="I148" s="141"/>
      <c r="J148" s="141"/>
      <c r="K148" s="141"/>
      <c r="L148" s="55"/>
      <c r="M148" s="68"/>
      <c r="N148" s="134"/>
      <c r="O148" s="143"/>
      <c r="P148" s="134"/>
      <c r="Q148" s="134"/>
      <c r="R148" s="134"/>
      <c r="S148" s="134"/>
      <c r="T148" s="143"/>
    </row>
    <row r="149" spans="1:20">
      <c r="A149" s="106"/>
      <c r="B149" s="141"/>
      <c r="C149" s="62"/>
      <c r="D149" s="142"/>
      <c r="E149" s="141"/>
      <c r="F149" s="141"/>
      <c r="G149" s="141"/>
      <c r="H149" s="141"/>
      <c r="I149" s="141"/>
      <c r="J149" s="141"/>
      <c r="K149" s="141"/>
      <c r="L149" s="55"/>
      <c r="M149" s="68"/>
      <c r="N149" s="134"/>
      <c r="O149" s="143"/>
      <c r="P149" s="134"/>
      <c r="Q149" s="134"/>
      <c r="R149" s="134"/>
      <c r="S149" s="134"/>
      <c r="T149" s="143"/>
    </row>
    <row r="150" spans="1:20">
      <c r="L150" s="54"/>
      <c r="M150" s="54"/>
      <c r="N150" s="54"/>
      <c r="P150" s="54"/>
      <c r="Q150" s="54"/>
      <c r="R150" s="54"/>
      <c r="S150" s="54"/>
    </row>
  </sheetData>
  <sortState ref="A3:T60">
    <sortCondition ref="A2"/>
  </sortState>
  <mergeCells count="1">
    <mergeCell ref="A1:T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81"/>
  <sheetViews>
    <sheetView topLeftCell="A7" zoomScale="70" zoomScaleNormal="70" workbookViewId="0">
      <selection activeCell="D4" sqref="D4"/>
    </sheetView>
  </sheetViews>
  <sheetFormatPr defaultRowHeight="16.5" outlineLevelRow="2"/>
  <cols>
    <col min="1" max="1" width="7.875" customWidth="1"/>
    <col min="2" max="2" width="6" style="11" customWidth="1"/>
    <col min="3" max="3" width="7.5" customWidth="1"/>
    <col min="4" max="4" width="10.875" style="47" customWidth="1"/>
    <col min="5" max="11" width="6.625" style="11" customWidth="1"/>
    <col min="12" max="12" width="4.5" style="56" customWidth="1"/>
    <col min="13" max="13" width="4.5" customWidth="1"/>
    <col min="14" max="14" width="5.75" customWidth="1"/>
    <col min="15" max="15" width="8" style="17" customWidth="1"/>
    <col min="16" max="17" width="6.5" customWidth="1"/>
    <col min="18" max="18" width="7.75" customWidth="1"/>
    <col min="19" max="19" width="7.75" style="5" customWidth="1"/>
  </cols>
  <sheetData>
    <row r="1" spans="1:19" s="1" customFormat="1" ht="36.75" customHeight="1">
      <c r="A1" s="145" t="s">
        <v>29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19" s="22" customFormat="1" ht="30.75" customHeight="1">
      <c r="A2" s="18" t="s">
        <v>17</v>
      </c>
      <c r="B2" s="20" t="s">
        <v>0</v>
      </c>
      <c r="C2" s="19" t="s">
        <v>1</v>
      </c>
      <c r="D2" s="44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51" t="s">
        <v>12</v>
      </c>
      <c r="M2" s="35" t="s">
        <v>13</v>
      </c>
      <c r="N2" s="21" t="s">
        <v>14</v>
      </c>
      <c r="O2" s="24" t="s">
        <v>15</v>
      </c>
      <c r="P2" s="23" t="s">
        <v>37</v>
      </c>
      <c r="Q2" s="23" t="s">
        <v>38</v>
      </c>
      <c r="R2" s="23" t="s">
        <v>18</v>
      </c>
      <c r="S2" s="36" t="s">
        <v>16</v>
      </c>
    </row>
    <row r="3" spans="1:19" s="28" customFormat="1" ht="21" customHeight="1" outlineLevel="2">
      <c r="A3" s="30" t="s">
        <v>41</v>
      </c>
      <c r="B3" s="25" t="s">
        <v>20</v>
      </c>
      <c r="C3" s="6" t="s">
        <v>42</v>
      </c>
      <c r="D3" s="49">
        <v>41967</v>
      </c>
      <c r="E3" s="25">
        <v>604</v>
      </c>
      <c r="F3" s="25"/>
      <c r="G3" s="25"/>
      <c r="H3" s="25"/>
      <c r="I3" s="34"/>
      <c r="J3" s="34"/>
      <c r="K3" s="34"/>
      <c r="L3" s="29">
        <f>COUNT(E3:K3)</f>
        <v>1</v>
      </c>
      <c r="M3" s="26"/>
      <c r="N3" s="29">
        <f>L3+M3</f>
        <v>1</v>
      </c>
      <c r="O3" s="31">
        <f>N3*260</f>
        <v>260</v>
      </c>
      <c r="P3" s="27"/>
      <c r="Q3" s="32"/>
      <c r="S3" s="50">
        <f>O3-SUM(P3:R3)</f>
        <v>260</v>
      </c>
    </row>
    <row r="4" spans="1:19" s="28" customFormat="1" ht="21" customHeight="1" outlineLevel="1">
      <c r="A4" s="86" t="s">
        <v>44</v>
      </c>
      <c r="B4" s="69"/>
      <c r="C4" s="70"/>
      <c r="D4" s="71"/>
      <c r="E4" s="69"/>
      <c r="F4" s="69"/>
      <c r="G4" s="69"/>
      <c r="H4" s="69"/>
      <c r="I4" s="87"/>
      <c r="J4" s="87"/>
      <c r="K4" s="87"/>
      <c r="L4" s="88"/>
      <c r="M4" s="89"/>
      <c r="N4" s="88">
        <f t="shared" ref="N4:S4" si="0">SUBTOTAL(9,N3:N3)</f>
        <v>1</v>
      </c>
      <c r="O4" s="90">
        <f t="shared" si="0"/>
        <v>260</v>
      </c>
      <c r="P4" s="91">
        <f t="shared" si="0"/>
        <v>0</v>
      </c>
      <c r="Q4" s="92">
        <f t="shared" si="0"/>
        <v>0</v>
      </c>
      <c r="R4" s="93">
        <f t="shared" si="0"/>
        <v>0</v>
      </c>
      <c r="S4" s="94">
        <f t="shared" si="0"/>
        <v>260</v>
      </c>
    </row>
    <row r="5" spans="1:19" s="28" customFormat="1" ht="21" customHeight="1" outlineLevel="2">
      <c r="A5" s="30" t="s">
        <v>28</v>
      </c>
      <c r="B5" s="25" t="s">
        <v>20</v>
      </c>
      <c r="C5" s="2" t="s">
        <v>31</v>
      </c>
      <c r="D5" s="49">
        <v>41949</v>
      </c>
      <c r="E5" s="25"/>
      <c r="F5" s="25"/>
      <c r="G5" s="25"/>
      <c r="H5" s="25"/>
      <c r="I5" s="34"/>
      <c r="J5" s="34"/>
      <c r="K5" s="34">
        <v>501</v>
      </c>
      <c r="L5" s="29">
        <f>COUNT(E5:K5)</f>
        <v>1</v>
      </c>
      <c r="M5" s="26"/>
      <c r="N5" s="29">
        <f>L5+M5</f>
        <v>1</v>
      </c>
      <c r="O5" s="31">
        <f>N5*260</f>
        <v>260</v>
      </c>
      <c r="P5" s="27"/>
      <c r="Q5" s="32"/>
      <c r="S5" s="50">
        <f>O5-SUM(P5:R5)</f>
        <v>260</v>
      </c>
    </row>
    <row r="6" spans="1:19" s="28" customFormat="1" ht="21" customHeight="1" outlineLevel="1">
      <c r="A6" s="95" t="s">
        <v>45</v>
      </c>
      <c r="B6" s="69"/>
      <c r="C6" s="70"/>
      <c r="D6" s="71"/>
      <c r="E6" s="69"/>
      <c r="F6" s="69"/>
      <c r="G6" s="69"/>
      <c r="H6" s="69"/>
      <c r="I6" s="87"/>
      <c r="J6" s="87"/>
      <c r="K6" s="87"/>
      <c r="L6" s="88"/>
      <c r="M6" s="89"/>
      <c r="N6" s="88">
        <f t="shared" ref="N6:S6" si="1">SUBTOTAL(9,N5:N5)</f>
        <v>1</v>
      </c>
      <c r="O6" s="90">
        <f t="shared" si="1"/>
        <v>260</v>
      </c>
      <c r="P6" s="91">
        <f t="shared" si="1"/>
        <v>0</v>
      </c>
      <c r="Q6" s="92">
        <f t="shared" si="1"/>
        <v>0</v>
      </c>
      <c r="R6" s="93">
        <f t="shared" si="1"/>
        <v>0</v>
      </c>
      <c r="S6" s="94">
        <f t="shared" si="1"/>
        <v>260</v>
      </c>
    </row>
    <row r="7" spans="1:19" s="28" customFormat="1" ht="21" customHeight="1" outlineLevel="2">
      <c r="A7" s="30" t="s">
        <v>27</v>
      </c>
      <c r="B7" s="25" t="s">
        <v>20</v>
      </c>
      <c r="C7" s="2" t="s">
        <v>31</v>
      </c>
      <c r="D7" s="49">
        <v>41950</v>
      </c>
      <c r="E7" s="25"/>
      <c r="F7" s="25"/>
      <c r="G7" s="25"/>
      <c r="H7" s="25"/>
      <c r="I7" s="34">
        <v>605</v>
      </c>
      <c r="J7" s="34">
        <v>605</v>
      </c>
      <c r="K7" s="34"/>
      <c r="L7" s="29">
        <f>COUNT(E7:K7)</f>
        <v>2</v>
      </c>
      <c r="M7" s="26"/>
      <c r="N7" s="29">
        <f>L7+M7</f>
        <v>2</v>
      </c>
      <c r="O7" s="31">
        <f>N7*260</f>
        <v>520</v>
      </c>
      <c r="P7" s="27"/>
      <c r="Q7" s="32"/>
      <c r="S7" s="50">
        <f>O7-SUM(P7:R7)</f>
        <v>520</v>
      </c>
    </row>
    <row r="8" spans="1:19" s="28" customFormat="1" ht="21" customHeight="1" outlineLevel="1">
      <c r="A8" s="95" t="s">
        <v>46</v>
      </c>
      <c r="B8" s="69"/>
      <c r="C8" s="70"/>
      <c r="D8" s="71"/>
      <c r="E8" s="69"/>
      <c r="F8" s="69"/>
      <c r="G8" s="69"/>
      <c r="H8" s="69"/>
      <c r="I8" s="87"/>
      <c r="J8" s="87"/>
      <c r="K8" s="87"/>
      <c r="L8" s="88"/>
      <c r="M8" s="89"/>
      <c r="N8" s="88">
        <f t="shared" ref="N8:S8" si="2">SUBTOTAL(9,N7:N7)</f>
        <v>2</v>
      </c>
      <c r="O8" s="90">
        <f t="shared" si="2"/>
        <v>520</v>
      </c>
      <c r="P8" s="91">
        <f t="shared" si="2"/>
        <v>0</v>
      </c>
      <c r="Q8" s="92">
        <f t="shared" si="2"/>
        <v>0</v>
      </c>
      <c r="R8" s="93">
        <f t="shared" si="2"/>
        <v>0</v>
      </c>
      <c r="S8" s="94">
        <f t="shared" si="2"/>
        <v>520</v>
      </c>
    </row>
    <row r="9" spans="1:19" s="28" customFormat="1" ht="21" customHeight="1" outlineLevel="2">
      <c r="A9" s="30" t="s">
        <v>26</v>
      </c>
      <c r="B9" s="25" t="s">
        <v>20</v>
      </c>
      <c r="C9" s="2" t="s">
        <v>33</v>
      </c>
      <c r="D9" s="49">
        <v>41953</v>
      </c>
      <c r="E9" s="25">
        <v>611</v>
      </c>
      <c r="F9" s="25">
        <v>614</v>
      </c>
      <c r="G9" s="25">
        <v>511</v>
      </c>
      <c r="H9" s="25">
        <v>514</v>
      </c>
      <c r="I9" s="34"/>
      <c r="J9" s="34"/>
      <c r="K9" s="34"/>
      <c r="L9" s="29">
        <f>COUNT(E9:K9)</f>
        <v>4</v>
      </c>
      <c r="M9" s="26"/>
      <c r="N9" s="29">
        <f>L9+M9</f>
        <v>4</v>
      </c>
      <c r="O9" s="31">
        <f>N9*260</f>
        <v>1040</v>
      </c>
      <c r="P9" s="27"/>
      <c r="Q9" s="32"/>
      <c r="S9" s="50">
        <f>O9-SUM(P9:R9)</f>
        <v>1040</v>
      </c>
    </row>
    <row r="10" spans="1:19" s="28" customFormat="1" ht="21" customHeight="1" outlineLevel="2">
      <c r="A10" s="30" t="s">
        <v>26</v>
      </c>
      <c r="B10" s="25" t="s">
        <v>20</v>
      </c>
      <c r="C10" s="2" t="s">
        <v>33</v>
      </c>
      <c r="D10" s="49">
        <v>41954</v>
      </c>
      <c r="E10" s="25"/>
      <c r="F10" s="25"/>
      <c r="G10" s="25"/>
      <c r="H10" s="25"/>
      <c r="I10" s="34"/>
      <c r="J10" s="34">
        <v>508</v>
      </c>
      <c r="K10" s="34">
        <v>510</v>
      </c>
      <c r="L10" s="29">
        <f>COUNT(E10:K10)</f>
        <v>2</v>
      </c>
      <c r="M10" s="26"/>
      <c r="N10" s="29">
        <f>L10+M10</f>
        <v>2</v>
      </c>
      <c r="O10" s="31">
        <f>N10*260</f>
        <v>520</v>
      </c>
      <c r="P10" s="27"/>
      <c r="Q10" s="32"/>
      <c r="S10" s="50">
        <f>O10-SUM(P10:R10)</f>
        <v>520</v>
      </c>
    </row>
    <row r="11" spans="1:19" s="28" customFormat="1" ht="21" customHeight="1" outlineLevel="2">
      <c r="A11" s="30" t="s">
        <v>26</v>
      </c>
      <c r="B11" s="25" t="s">
        <v>20</v>
      </c>
      <c r="C11" s="2" t="s">
        <v>33</v>
      </c>
      <c r="D11" s="49">
        <v>41956</v>
      </c>
      <c r="E11" s="25">
        <v>509</v>
      </c>
      <c r="F11" s="25">
        <v>514</v>
      </c>
      <c r="G11" s="25"/>
      <c r="H11" s="25">
        <v>511</v>
      </c>
      <c r="I11" s="34"/>
      <c r="J11" s="34"/>
      <c r="K11" s="34"/>
      <c r="L11" s="29">
        <f>COUNT(E11:K11)</f>
        <v>3</v>
      </c>
      <c r="M11" s="26"/>
      <c r="N11" s="29">
        <f>L11+M11</f>
        <v>3</v>
      </c>
      <c r="O11" s="31">
        <f>N11*260</f>
        <v>780</v>
      </c>
      <c r="P11" s="27"/>
      <c r="Q11" s="32"/>
      <c r="S11" s="50">
        <f>O11-SUM(P11:R11)</f>
        <v>780</v>
      </c>
    </row>
    <row r="12" spans="1:19" s="28" customFormat="1" ht="21" customHeight="1" outlineLevel="1">
      <c r="A12" s="95" t="s">
        <v>47</v>
      </c>
      <c r="B12" s="69"/>
      <c r="C12" s="70"/>
      <c r="D12" s="71"/>
      <c r="E12" s="69"/>
      <c r="F12" s="69"/>
      <c r="G12" s="69"/>
      <c r="H12" s="69"/>
      <c r="I12" s="87"/>
      <c r="J12" s="87"/>
      <c r="K12" s="87"/>
      <c r="L12" s="88"/>
      <c r="M12" s="89"/>
      <c r="N12" s="88">
        <f t="shared" ref="N12:S12" si="3">SUBTOTAL(9,N9:N11)</f>
        <v>9</v>
      </c>
      <c r="O12" s="90">
        <f t="shared" si="3"/>
        <v>2340</v>
      </c>
      <c r="P12" s="91">
        <f t="shared" si="3"/>
        <v>0</v>
      </c>
      <c r="Q12" s="92">
        <f t="shared" si="3"/>
        <v>0</v>
      </c>
      <c r="R12" s="93">
        <f t="shared" si="3"/>
        <v>0</v>
      </c>
      <c r="S12" s="94">
        <f t="shared" si="3"/>
        <v>2340</v>
      </c>
    </row>
    <row r="13" spans="1:19" s="28" customFormat="1" ht="21" customHeight="1" outlineLevel="2">
      <c r="A13" s="30" t="s">
        <v>30</v>
      </c>
      <c r="B13" s="25" t="s">
        <v>20</v>
      </c>
      <c r="C13" s="2" t="s">
        <v>31</v>
      </c>
      <c r="D13" s="49">
        <v>41949</v>
      </c>
      <c r="E13" s="25"/>
      <c r="F13" s="25"/>
      <c r="G13" s="25">
        <v>608</v>
      </c>
      <c r="H13" s="25"/>
      <c r="I13" s="34"/>
      <c r="J13" s="34"/>
      <c r="K13" s="34"/>
      <c r="L13" s="29">
        <f>COUNT(E13:K13)</f>
        <v>1</v>
      </c>
      <c r="M13" s="26"/>
      <c r="N13" s="29">
        <f>L13+M13</f>
        <v>1</v>
      </c>
      <c r="O13" s="31">
        <f>N13*260</f>
        <v>260</v>
      </c>
      <c r="P13" s="27"/>
      <c r="Q13" s="32"/>
      <c r="S13" s="50">
        <f>O13-SUM(P13:R13)</f>
        <v>260</v>
      </c>
    </row>
    <row r="14" spans="1:19" s="28" customFormat="1" ht="21" customHeight="1" outlineLevel="1">
      <c r="A14" s="95" t="s">
        <v>48</v>
      </c>
      <c r="B14" s="69"/>
      <c r="C14" s="70"/>
      <c r="D14" s="71"/>
      <c r="E14" s="69"/>
      <c r="F14" s="69"/>
      <c r="G14" s="69"/>
      <c r="H14" s="69"/>
      <c r="I14" s="87"/>
      <c r="J14" s="87"/>
      <c r="K14" s="87"/>
      <c r="L14" s="88"/>
      <c r="M14" s="89"/>
      <c r="N14" s="88">
        <f t="shared" ref="N14:S14" si="4">SUBTOTAL(9,N13:N13)</f>
        <v>1</v>
      </c>
      <c r="O14" s="90">
        <f t="shared" si="4"/>
        <v>260</v>
      </c>
      <c r="P14" s="91">
        <f t="shared" si="4"/>
        <v>0</v>
      </c>
      <c r="Q14" s="92">
        <f t="shared" si="4"/>
        <v>0</v>
      </c>
      <c r="R14" s="93">
        <f t="shared" si="4"/>
        <v>0</v>
      </c>
      <c r="S14" s="94">
        <f t="shared" si="4"/>
        <v>260</v>
      </c>
    </row>
    <row r="15" spans="1:19" s="28" customFormat="1" ht="21" customHeight="1" outlineLevel="2">
      <c r="A15" s="30" t="s">
        <v>32</v>
      </c>
      <c r="B15" s="25" t="s">
        <v>20</v>
      </c>
      <c r="C15" s="2" t="s">
        <v>31</v>
      </c>
      <c r="D15" s="49">
        <v>41949</v>
      </c>
      <c r="E15" s="25"/>
      <c r="F15" s="25"/>
      <c r="G15" s="25"/>
      <c r="H15" s="25"/>
      <c r="I15" s="34">
        <v>607</v>
      </c>
      <c r="J15" s="34">
        <v>607</v>
      </c>
      <c r="K15" s="34"/>
      <c r="L15" s="29">
        <f>COUNT(E15:K15)</f>
        <v>2</v>
      </c>
      <c r="M15" s="26"/>
      <c r="N15" s="29">
        <f>L15+M15</f>
        <v>2</v>
      </c>
      <c r="O15" s="31">
        <f>N15*260</f>
        <v>520</v>
      </c>
      <c r="P15" s="27"/>
      <c r="Q15" s="32"/>
      <c r="S15" s="50">
        <f>O15-SUM(P15:R15)</f>
        <v>520</v>
      </c>
    </row>
    <row r="16" spans="1:19" s="28" customFormat="1" ht="21" customHeight="1" outlineLevel="1">
      <c r="A16" s="95" t="s">
        <v>49</v>
      </c>
      <c r="B16" s="69"/>
      <c r="C16" s="70"/>
      <c r="D16" s="71"/>
      <c r="E16" s="69"/>
      <c r="F16" s="69"/>
      <c r="G16" s="69"/>
      <c r="H16" s="69"/>
      <c r="I16" s="87"/>
      <c r="J16" s="87"/>
      <c r="K16" s="87"/>
      <c r="L16" s="88"/>
      <c r="M16" s="89"/>
      <c r="N16" s="88">
        <f t="shared" ref="N16:S16" si="5">SUBTOTAL(9,N15:N15)</f>
        <v>2</v>
      </c>
      <c r="O16" s="90">
        <f t="shared" si="5"/>
        <v>520</v>
      </c>
      <c r="P16" s="91">
        <f t="shared" si="5"/>
        <v>0</v>
      </c>
      <c r="Q16" s="92">
        <f t="shared" si="5"/>
        <v>0</v>
      </c>
      <c r="R16" s="93">
        <f t="shared" si="5"/>
        <v>0</v>
      </c>
      <c r="S16" s="94">
        <f t="shared" si="5"/>
        <v>520</v>
      </c>
    </row>
    <row r="17" spans="1:19" s="28" customFormat="1" ht="21" customHeight="1" outlineLevel="2">
      <c r="A17" s="30" t="s">
        <v>34</v>
      </c>
      <c r="B17" s="25" t="s">
        <v>20</v>
      </c>
      <c r="C17" s="2" t="s">
        <v>35</v>
      </c>
      <c r="D17" s="49">
        <v>41953</v>
      </c>
      <c r="E17" s="25"/>
      <c r="F17" s="25"/>
      <c r="G17" s="25">
        <v>315</v>
      </c>
      <c r="H17" s="25">
        <v>504</v>
      </c>
      <c r="I17" s="34">
        <v>506</v>
      </c>
      <c r="J17" s="34">
        <v>502</v>
      </c>
      <c r="K17" s="34">
        <v>507</v>
      </c>
      <c r="L17" s="29">
        <f>COUNT(E17:K17)</f>
        <v>5</v>
      </c>
      <c r="M17" s="26"/>
      <c r="N17" s="29">
        <f>L17+M17</f>
        <v>5</v>
      </c>
      <c r="O17" s="31">
        <f>N17*260</f>
        <v>1300</v>
      </c>
      <c r="P17" s="27"/>
      <c r="Q17" s="32"/>
      <c r="S17" s="50">
        <f>O17-SUM(P17:R17)</f>
        <v>1300</v>
      </c>
    </row>
    <row r="18" spans="1:19" s="28" customFormat="1" ht="21" customHeight="1" outlineLevel="1">
      <c r="A18" s="95" t="s">
        <v>50</v>
      </c>
      <c r="B18" s="69"/>
      <c r="C18" s="70"/>
      <c r="D18" s="71"/>
      <c r="E18" s="69"/>
      <c r="F18" s="69"/>
      <c r="G18" s="69"/>
      <c r="H18" s="69"/>
      <c r="I18" s="87"/>
      <c r="J18" s="87"/>
      <c r="K18" s="87"/>
      <c r="L18" s="88"/>
      <c r="M18" s="89"/>
      <c r="N18" s="88">
        <f t="shared" ref="N18:S18" si="6">SUBTOTAL(9,N17:N17)</f>
        <v>5</v>
      </c>
      <c r="O18" s="90">
        <f t="shared" si="6"/>
        <v>1300</v>
      </c>
      <c r="P18" s="91">
        <f t="shared" si="6"/>
        <v>0</v>
      </c>
      <c r="Q18" s="92">
        <f t="shared" si="6"/>
        <v>0</v>
      </c>
      <c r="R18" s="93">
        <f t="shared" si="6"/>
        <v>0</v>
      </c>
      <c r="S18" s="94">
        <f t="shared" si="6"/>
        <v>1300</v>
      </c>
    </row>
    <row r="19" spans="1:19" s="28" customFormat="1" ht="21" customHeight="1" outlineLevel="2">
      <c r="A19" s="30" t="s">
        <v>36</v>
      </c>
      <c r="B19" s="25" t="s">
        <v>20</v>
      </c>
      <c r="C19" s="6" t="s">
        <v>35</v>
      </c>
      <c r="D19" s="49">
        <v>41954</v>
      </c>
      <c r="E19" s="25"/>
      <c r="F19" s="25"/>
      <c r="G19" s="25"/>
      <c r="H19" s="25"/>
      <c r="I19" s="34">
        <v>507</v>
      </c>
      <c r="J19" s="34">
        <v>313</v>
      </c>
      <c r="K19" s="34">
        <v>314</v>
      </c>
      <c r="L19" s="29">
        <f>COUNT(E19:K19)</f>
        <v>3</v>
      </c>
      <c r="M19" s="26"/>
      <c r="N19" s="29">
        <f>L19+M19</f>
        <v>3</v>
      </c>
      <c r="O19" s="31">
        <f>N19*260</f>
        <v>780</v>
      </c>
      <c r="P19" s="27"/>
      <c r="Q19" s="32"/>
      <c r="S19" s="50">
        <f>O19-SUM(P19:R19)</f>
        <v>780</v>
      </c>
    </row>
    <row r="20" spans="1:19" s="28" customFormat="1" ht="21" customHeight="1" outlineLevel="1">
      <c r="A20" s="95" t="s">
        <v>51</v>
      </c>
      <c r="B20" s="69"/>
      <c r="C20" s="70"/>
      <c r="D20" s="71"/>
      <c r="E20" s="69"/>
      <c r="F20" s="69"/>
      <c r="G20" s="69"/>
      <c r="H20" s="69"/>
      <c r="I20" s="87"/>
      <c r="J20" s="87"/>
      <c r="K20" s="87"/>
      <c r="L20" s="88"/>
      <c r="M20" s="89"/>
      <c r="N20" s="88">
        <f t="shared" ref="N20:S20" si="7">SUBTOTAL(9,N19:N19)</f>
        <v>3</v>
      </c>
      <c r="O20" s="90">
        <f t="shared" si="7"/>
        <v>780</v>
      </c>
      <c r="P20" s="91">
        <f t="shared" si="7"/>
        <v>0</v>
      </c>
      <c r="Q20" s="92">
        <f t="shared" si="7"/>
        <v>0</v>
      </c>
      <c r="R20" s="93">
        <f t="shared" si="7"/>
        <v>0</v>
      </c>
      <c r="S20" s="94">
        <f t="shared" si="7"/>
        <v>780</v>
      </c>
    </row>
    <row r="21" spans="1:19" s="28" customFormat="1" ht="21" customHeight="1" outlineLevel="2">
      <c r="A21" s="30" t="s">
        <v>43</v>
      </c>
      <c r="B21" s="25" t="s">
        <v>20</v>
      </c>
      <c r="C21" s="6" t="s">
        <v>42</v>
      </c>
      <c r="D21" s="49">
        <v>41967</v>
      </c>
      <c r="E21" s="25"/>
      <c r="F21" s="25">
        <v>505</v>
      </c>
      <c r="G21" s="25">
        <v>505</v>
      </c>
      <c r="H21" s="25"/>
      <c r="I21" s="34"/>
      <c r="J21" s="34"/>
      <c r="K21" s="34"/>
      <c r="L21" s="29">
        <f>COUNT(E21:K21)</f>
        <v>2</v>
      </c>
      <c r="M21" s="26"/>
      <c r="N21" s="29">
        <f>L21+M21</f>
        <v>2</v>
      </c>
      <c r="O21" s="31">
        <f>N21*260</f>
        <v>520</v>
      </c>
      <c r="P21" s="27"/>
      <c r="Q21" s="27"/>
      <c r="R21" s="27"/>
      <c r="S21" s="50">
        <f>O21-SUM(P21:R21)</f>
        <v>520</v>
      </c>
    </row>
    <row r="22" spans="1:19" s="28" customFormat="1" ht="21" customHeight="1" outlineLevel="1">
      <c r="A22" s="95" t="s">
        <v>52</v>
      </c>
      <c r="B22" s="69"/>
      <c r="C22" s="70"/>
      <c r="D22" s="71"/>
      <c r="E22" s="69"/>
      <c r="F22" s="69"/>
      <c r="G22" s="69"/>
      <c r="H22" s="69"/>
      <c r="I22" s="87"/>
      <c r="J22" s="87"/>
      <c r="K22" s="87"/>
      <c r="L22" s="88"/>
      <c r="M22" s="89"/>
      <c r="N22" s="88">
        <f t="shared" ref="N22:S22" si="8">SUBTOTAL(9,N21:N21)</f>
        <v>2</v>
      </c>
      <c r="O22" s="90">
        <f t="shared" si="8"/>
        <v>520</v>
      </c>
      <c r="P22" s="91">
        <f t="shared" si="8"/>
        <v>0</v>
      </c>
      <c r="Q22" s="91">
        <f t="shared" si="8"/>
        <v>0</v>
      </c>
      <c r="R22" s="91">
        <f t="shared" si="8"/>
        <v>0</v>
      </c>
      <c r="S22" s="94">
        <f t="shared" si="8"/>
        <v>520</v>
      </c>
    </row>
    <row r="23" spans="1:19" s="28" customFormat="1" ht="21" customHeight="1">
      <c r="A23" s="77" t="s">
        <v>53</v>
      </c>
      <c r="B23" s="25"/>
      <c r="C23" s="6"/>
      <c r="D23" s="49"/>
      <c r="E23" s="25"/>
      <c r="F23" s="25"/>
      <c r="G23" s="25"/>
      <c r="H23" s="25"/>
      <c r="I23" s="34"/>
      <c r="J23" s="34"/>
      <c r="K23" s="34"/>
      <c r="L23" s="29"/>
      <c r="M23" s="26"/>
      <c r="N23" s="29">
        <f t="shared" ref="N23:S23" si="9">SUBTOTAL(9,N3:N21)</f>
        <v>26</v>
      </c>
      <c r="O23" s="31">
        <f t="shared" si="9"/>
        <v>6760</v>
      </c>
      <c r="P23" s="27">
        <f t="shared" si="9"/>
        <v>0</v>
      </c>
      <c r="Q23" s="27">
        <f t="shared" si="9"/>
        <v>0</v>
      </c>
      <c r="R23" s="27">
        <f t="shared" si="9"/>
        <v>0</v>
      </c>
      <c r="S23" s="50">
        <f t="shared" si="9"/>
        <v>6760</v>
      </c>
    </row>
    <row r="24" spans="1:19" s="12" customFormat="1" ht="24" customHeight="1" outlineLevel="2">
      <c r="A24" s="43" t="s">
        <v>2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52"/>
      <c r="M24" s="43"/>
      <c r="N24" s="43"/>
      <c r="O24" s="43"/>
      <c r="P24" s="43"/>
      <c r="Q24" s="43"/>
      <c r="R24" s="43"/>
      <c r="S24" s="43"/>
    </row>
    <row r="25" spans="1:19">
      <c r="A25" s="13" t="s">
        <v>3</v>
      </c>
      <c r="B25" s="33"/>
      <c r="C25" s="14"/>
      <c r="D25" s="46"/>
      <c r="E25" s="14"/>
      <c r="F25" s="15"/>
      <c r="G25" s="15"/>
      <c r="H25" s="15"/>
      <c r="I25" s="15"/>
      <c r="J25" s="14"/>
      <c r="K25" s="14"/>
      <c r="L25" s="53"/>
      <c r="M25" s="14"/>
      <c r="N25" s="14"/>
    </row>
    <row r="29" spans="1:19">
      <c r="A29" s="2"/>
      <c r="B29" s="3"/>
      <c r="C29" s="2"/>
      <c r="E29" s="3"/>
      <c r="F29" s="3"/>
      <c r="G29" s="3"/>
      <c r="H29" s="3"/>
      <c r="I29" s="3"/>
      <c r="J29" s="3"/>
      <c r="K29" s="3"/>
      <c r="L29" s="54"/>
    </row>
    <row r="30" spans="1:19">
      <c r="A30" s="2"/>
      <c r="B30" s="3"/>
      <c r="C30" s="2"/>
      <c r="E30" s="3"/>
      <c r="F30" s="3"/>
      <c r="G30" s="3"/>
      <c r="H30" s="3"/>
      <c r="I30" s="3"/>
      <c r="J30" s="3"/>
      <c r="K30" s="3"/>
      <c r="L30" s="54"/>
    </row>
    <row r="31" spans="1:19" s="5" customFormat="1">
      <c r="A31" s="2"/>
      <c r="B31" s="3"/>
      <c r="C31" s="2"/>
      <c r="D31" s="47"/>
      <c r="E31" s="3"/>
      <c r="F31" s="3"/>
      <c r="G31" s="3"/>
      <c r="H31" s="3"/>
      <c r="I31" s="3"/>
      <c r="J31" s="3"/>
      <c r="K31" s="3"/>
      <c r="L31" s="54"/>
      <c r="M31"/>
      <c r="N31"/>
      <c r="O31" s="17"/>
      <c r="P31"/>
      <c r="Q31"/>
      <c r="R31"/>
    </row>
    <row r="32" spans="1:19" s="5" customFormat="1">
      <c r="A32" s="2"/>
      <c r="B32" s="3"/>
      <c r="C32" s="2"/>
      <c r="D32" s="47"/>
      <c r="E32" s="3"/>
      <c r="F32" s="3"/>
      <c r="G32" s="3"/>
      <c r="H32" s="3"/>
      <c r="I32" s="3"/>
      <c r="J32" s="3"/>
      <c r="K32" s="3"/>
      <c r="L32" s="54"/>
      <c r="M32"/>
      <c r="N32"/>
      <c r="O32" s="17"/>
      <c r="P32"/>
      <c r="Q32"/>
      <c r="R32"/>
    </row>
    <row r="33" spans="1:18" s="5" customFormat="1">
      <c r="A33" s="2"/>
      <c r="B33" s="3"/>
      <c r="C33" s="2"/>
      <c r="D33" s="47"/>
      <c r="E33" s="3"/>
      <c r="F33" s="3"/>
      <c r="G33" s="3"/>
      <c r="H33" s="3"/>
      <c r="I33" s="3"/>
      <c r="J33" s="3"/>
      <c r="K33" s="3"/>
      <c r="L33" s="54"/>
      <c r="M33"/>
      <c r="N33"/>
      <c r="O33" s="17"/>
      <c r="P33"/>
      <c r="Q33"/>
      <c r="R33"/>
    </row>
    <row r="34" spans="1:18" s="5" customFormat="1">
      <c r="A34" s="2"/>
      <c r="B34" s="3"/>
      <c r="C34" s="2"/>
      <c r="D34" s="47"/>
      <c r="E34" s="3"/>
      <c r="F34" s="3"/>
      <c r="G34" s="3"/>
      <c r="H34" s="3"/>
      <c r="I34" s="3"/>
      <c r="J34" s="3"/>
      <c r="K34" s="3"/>
      <c r="L34" s="54"/>
      <c r="M34"/>
      <c r="N34"/>
      <c r="O34" s="17"/>
      <c r="P34"/>
      <c r="Q34"/>
      <c r="R34"/>
    </row>
    <row r="35" spans="1:18" s="5" customFormat="1">
      <c r="A35" s="2"/>
      <c r="B35" s="3"/>
      <c r="C35" s="2"/>
      <c r="D35" s="47"/>
      <c r="E35" s="3"/>
      <c r="F35" s="3"/>
      <c r="G35" s="3"/>
      <c r="H35" s="3"/>
      <c r="I35" s="3"/>
      <c r="J35" s="3"/>
      <c r="K35" s="3"/>
      <c r="L35" s="54"/>
      <c r="M35"/>
      <c r="N35"/>
      <c r="O35" s="17"/>
      <c r="P35"/>
      <c r="Q35"/>
      <c r="R35"/>
    </row>
    <row r="36" spans="1:18" s="5" customFormat="1">
      <c r="A36" s="2"/>
      <c r="B36" s="3"/>
      <c r="C36" s="2"/>
      <c r="D36" s="47"/>
      <c r="E36" s="3"/>
      <c r="F36" s="3"/>
      <c r="G36" s="3"/>
      <c r="H36" s="3"/>
      <c r="I36" s="3"/>
      <c r="J36" s="3"/>
      <c r="K36" s="3"/>
      <c r="L36" s="54"/>
      <c r="M36"/>
      <c r="N36"/>
      <c r="O36" s="17"/>
      <c r="P36"/>
      <c r="Q36"/>
      <c r="R36"/>
    </row>
    <row r="37" spans="1:18" s="5" customFormat="1">
      <c r="A37" s="2"/>
      <c r="B37" s="3"/>
      <c r="C37" s="2"/>
      <c r="D37" s="47"/>
      <c r="E37" s="3"/>
      <c r="F37" s="3"/>
      <c r="G37" s="3"/>
      <c r="H37" s="3"/>
      <c r="I37" s="3"/>
      <c r="J37" s="3"/>
      <c r="K37" s="3"/>
      <c r="L37" s="54"/>
      <c r="M37"/>
      <c r="N37"/>
      <c r="O37" s="17"/>
      <c r="P37"/>
      <c r="Q37"/>
      <c r="R37"/>
    </row>
    <row r="38" spans="1:18" s="5" customFormat="1">
      <c r="A38" s="2"/>
      <c r="B38" s="3"/>
      <c r="C38" s="2"/>
      <c r="D38" s="47"/>
      <c r="E38" s="3"/>
      <c r="F38" s="3"/>
      <c r="G38" s="3"/>
      <c r="H38" s="3"/>
      <c r="I38" s="3"/>
      <c r="J38" s="3"/>
      <c r="K38" s="3"/>
      <c r="L38" s="54"/>
      <c r="M38"/>
      <c r="N38"/>
      <c r="O38" s="17"/>
      <c r="P38"/>
      <c r="Q38"/>
      <c r="R38"/>
    </row>
    <row r="39" spans="1:18" s="5" customFormat="1">
      <c r="A39" s="2"/>
      <c r="B39" s="3"/>
      <c r="C39" s="2"/>
      <c r="D39" s="47"/>
      <c r="E39" s="3"/>
      <c r="F39" s="3"/>
      <c r="G39" s="3"/>
      <c r="H39" s="3"/>
      <c r="I39" s="3"/>
      <c r="J39" s="3"/>
      <c r="K39" s="3"/>
      <c r="L39" s="54"/>
      <c r="M39"/>
      <c r="N39"/>
      <c r="O39" s="17"/>
      <c r="P39"/>
      <c r="Q39"/>
      <c r="R39"/>
    </row>
    <row r="40" spans="1:18" s="5" customFormat="1">
      <c r="A40" s="2"/>
      <c r="B40" s="7"/>
      <c r="C40" s="6"/>
      <c r="D40" s="48"/>
      <c r="E40" s="7"/>
      <c r="F40" s="7"/>
      <c r="G40" s="7"/>
      <c r="H40" s="7"/>
      <c r="I40" s="7"/>
      <c r="J40" s="7"/>
      <c r="K40" s="7"/>
      <c r="L40" s="55"/>
      <c r="M40" s="8"/>
      <c r="N40" s="9"/>
      <c r="O40" s="16"/>
      <c r="P40" s="9"/>
      <c r="Q40" s="9"/>
      <c r="R40" s="9"/>
    </row>
    <row r="41" spans="1:18" s="5" customFormat="1">
      <c r="A41" s="2"/>
      <c r="B41" s="3"/>
      <c r="C41" s="2"/>
      <c r="D41" s="47"/>
      <c r="E41" s="3"/>
      <c r="F41" s="3"/>
      <c r="G41" s="3"/>
      <c r="H41" s="3"/>
      <c r="I41" s="3"/>
      <c r="J41" s="3"/>
      <c r="K41" s="3"/>
      <c r="L41" s="54"/>
      <c r="M41"/>
      <c r="N41"/>
      <c r="O41" s="17"/>
      <c r="P41"/>
      <c r="Q41"/>
      <c r="R41"/>
    </row>
    <row r="42" spans="1:18" s="5" customFormat="1">
      <c r="A42" s="2"/>
      <c r="B42" s="3"/>
      <c r="C42" s="2"/>
      <c r="D42" s="47"/>
      <c r="E42" s="3"/>
      <c r="F42" s="3"/>
      <c r="G42" s="3"/>
      <c r="H42" s="3"/>
      <c r="I42" s="3"/>
      <c r="J42" s="3"/>
      <c r="K42" s="3"/>
      <c r="L42" s="54"/>
      <c r="M42"/>
      <c r="N42"/>
      <c r="O42" s="17"/>
      <c r="P42"/>
      <c r="Q42"/>
      <c r="R42"/>
    </row>
    <row r="43" spans="1:18" s="5" customFormat="1">
      <c r="A43" s="2"/>
      <c r="B43" s="3"/>
      <c r="C43" s="2"/>
      <c r="D43" s="47"/>
      <c r="E43" s="3"/>
      <c r="F43" s="3"/>
      <c r="G43" s="3"/>
      <c r="H43" s="3"/>
      <c r="I43" s="3"/>
      <c r="J43" s="3"/>
      <c r="K43" s="3"/>
      <c r="L43" s="54"/>
      <c r="M43"/>
      <c r="N43"/>
      <c r="O43" s="17"/>
      <c r="P43"/>
      <c r="Q43"/>
      <c r="R43"/>
    </row>
    <row r="44" spans="1:18" s="5" customFormat="1">
      <c r="A44" s="2"/>
      <c r="B44" s="3"/>
      <c r="C44" s="2"/>
      <c r="D44" s="47"/>
      <c r="E44" s="3"/>
      <c r="F44" s="3"/>
      <c r="G44" s="3"/>
      <c r="H44" s="3"/>
      <c r="I44" s="3"/>
      <c r="J44" s="3"/>
      <c r="K44" s="3"/>
      <c r="L44" s="54"/>
      <c r="M44"/>
      <c r="N44"/>
      <c r="O44" s="17"/>
      <c r="P44"/>
      <c r="Q44"/>
      <c r="R44"/>
    </row>
    <row r="45" spans="1:18" s="5" customFormat="1">
      <c r="A45" s="2"/>
      <c r="B45" s="3"/>
      <c r="C45" s="2"/>
      <c r="D45" s="47"/>
      <c r="E45" s="3"/>
      <c r="F45" s="3"/>
      <c r="G45" s="3"/>
      <c r="H45" s="3"/>
      <c r="I45" s="3"/>
      <c r="J45" s="3"/>
      <c r="K45" s="3"/>
      <c r="L45" s="54"/>
      <c r="M45"/>
      <c r="N45"/>
      <c r="O45" s="17"/>
      <c r="P45"/>
      <c r="Q45"/>
      <c r="R45"/>
    </row>
    <row r="46" spans="1:18" s="5" customFormat="1">
      <c r="A46" s="2"/>
      <c r="B46" s="3"/>
      <c r="C46" s="2"/>
      <c r="D46" s="47"/>
      <c r="E46" s="3"/>
      <c r="F46" s="3"/>
      <c r="G46" s="3"/>
      <c r="H46" s="3"/>
      <c r="I46" s="3"/>
      <c r="J46" s="3"/>
      <c r="K46" s="3"/>
      <c r="L46" s="54"/>
      <c r="M46"/>
      <c r="N46"/>
      <c r="O46" s="17"/>
      <c r="P46"/>
      <c r="Q46"/>
      <c r="R46"/>
    </row>
    <row r="47" spans="1:18" s="5" customFormat="1">
      <c r="A47" s="2"/>
      <c r="B47" s="3"/>
      <c r="C47" s="2"/>
      <c r="D47" s="47"/>
      <c r="E47" s="3"/>
      <c r="F47" s="3"/>
      <c r="G47" s="3"/>
      <c r="H47" s="3"/>
      <c r="I47" s="3"/>
      <c r="J47" s="3"/>
      <c r="K47" s="3"/>
      <c r="L47" s="54"/>
      <c r="M47"/>
      <c r="N47"/>
      <c r="O47" s="17"/>
      <c r="P47"/>
      <c r="Q47"/>
      <c r="R47"/>
    </row>
    <row r="48" spans="1:18" s="5" customFormat="1">
      <c r="A48" s="2"/>
      <c r="B48" s="3"/>
      <c r="C48" s="2"/>
      <c r="D48" s="47"/>
      <c r="E48" s="3"/>
      <c r="F48" s="3"/>
      <c r="G48" s="3"/>
      <c r="H48" s="3"/>
      <c r="I48" s="3"/>
      <c r="J48" s="3"/>
      <c r="K48" s="3"/>
      <c r="L48" s="54"/>
      <c r="M48"/>
      <c r="N48"/>
      <c r="O48" s="17"/>
      <c r="P48"/>
      <c r="Q48"/>
      <c r="R48"/>
    </row>
    <row r="49" spans="1:18" s="5" customFormat="1">
      <c r="A49" s="2"/>
      <c r="B49" s="3"/>
      <c r="C49" s="2"/>
      <c r="D49" s="47"/>
      <c r="E49" s="3"/>
      <c r="F49" s="3"/>
      <c r="G49" s="3"/>
      <c r="H49" s="3"/>
      <c r="I49" s="3"/>
      <c r="J49" s="3"/>
      <c r="K49" s="3"/>
      <c r="L49" s="54"/>
      <c r="M49"/>
      <c r="N49"/>
      <c r="O49" s="17"/>
      <c r="P49"/>
      <c r="Q49"/>
      <c r="R49"/>
    </row>
    <row r="50" spans="1:18" s="5" customFormat="1">
      <c r="A50" s="2"/>
      <c r="B50" s="3"/>
      <c r="C50" s="2"/>
      <c r="D50" s="47"/>
      <c r="E50" s="3"/>
      <c r="F50" s="3"/>
      <c r="G50" s="3"/>
      <c r="H50" s="3"/>
      <c r="I50" s="3"/>
      <c r="J50" s="3"/>
      <c r="K50" s="3"/>
      <c r="L50" s="54"/>
      <c r="M50"/>
      <c r="N50"/>
      <c r="O50" s="17"/>
      <c r="P50"/>
      <c r="Q50"/>
      <c r="R50"/>
    </row>
    <row r="51" spans="1:18" s="5" customFormat="1">
      <c r="A51" s="2"/>
      <c r="B51" s="3"/>
      <c r="C51" s="2"/>
      <c r="D51" s="47"/>
      <c r="E51" s="3"/>
      <c r="F51" s="3"/>
      <c r="G51" s="3"/>
      <c r="H51" s="3"/>
      <c r="I51" s="3"/>
      <c r="J51" s="3"/>
      <c r="K51" s="3"/>
      <c r="L51" s="54"/>
      <c r="M51"/>
      <c r="N51"/>
      <c r="O51" s="17"/>
      <c r="P51"/>
      <c r="Q51"/>
      <c r="R51"/>
    </row>
    <row r="52" spans="1:18" s="5" customFormat="1">
      <c r="A52" s="2"/>
      <c r="B52" s="3"/>
      <c r="C52" s="2"/>
      <c r="D52" s="47"/>
      <c r="E52" s="3"/>
      <c r="F52" s="3"/>
      <c r="G52" s="3"/>
      <c r="H52" s="3"/>
      <c r="I52" s="3"/>
      <c r="J52" s="3"/>
      <c r="K52" s="3"/>
      <c r="L52" s="54"/>
      <c r="M52"/>
      <c r="N52"/>
      <c r="O52" s="17"/>
      <c r="P52"/>
      <c r="Q52"/>
      <c r="R52"/>
    </row>
    <row r="53" spans="1:18" s="5" customFormat="1">
      <c r="A53" s="2"/>
      <c r="B53" s="3"/>
      <c r="C53" s="2"/>
      <c r="D53" s="47"/>
      <c r="E53" s="3"/>
      <c r="F53" s="3"/>
      <c r="G53" s="3"/>
      <c r="H53" s="3"/>
      <c r="I53" s="3"/>
      <c r="J53" s="3"/>
      <c r="K53" s="3"/>
      <c r="L53" s="54"/>
      <c r="M53"/>
      <c r="N53"/>
      <c r="O53" s="17"/>
      <c r="P53"/>
      <c r="Q53"/>
      <c r="R53"/>
    </row>
    <row r="54" spans="1:18">
      <c r="A54" s="2"/>
      <c r="B54" s="3"/>
      <c r="C54" s="2"/>
      <c r="E54" s="3"/>
      <c r="F54" s="3"/>
      <c r="G54" s="3"/>
      <c r="H54" s="3"/>
      <c r="I54" s="3"/>
      <c r="J54" s="3"/>
      <c r="K54" s="3"/>
      <c r="L54" s="54"/>
    </row>
    <row r="55" spans="1:18">
      <c r="A55" s="2"/>
      <c r="B55" s="3"/>
      <c r="C55" s="2"/>
      <c r="E55" s="3"/>
      <c r="F55" s="3"/>
      <c r="G55" s="3"/>
      <c r="H55" s="3"/>
      <c r="I55" s="3"/>
      <c r="J55" s="3"/>
      <c r="K55" s="3"/>
      <c r="L55" s="54"/>
    </row>
    <row r="56" spans="1:18">
      <c r="A56" s="2"/>
      <c r="B56" s="3"/>
      <c r="C56" s="2"/>
      <c r="E56" s="3"/>
      <c r="F56" s="3"/>
      <c r="G56" s="3"/>
      <c r="H56" s="3"/>
      <c r="I56" s="3"/>
      <c r="J56" s="3"/>
      <c r="K56" s="3"/>
      <c r="L56" s="54"/>
    </row>
    <row r="57" spans="1:18">
      <c r="A57" s="2"/>
      <c r="B57" s="3"/>
      <c r="C57" s="2"/>
      <c r="E57" s="3"/>
      <c r="F57" s="3"/>
      <c r="G57" s="3"/>
      <c r="H57" s="3"/>
      <c r="I57" s="3"/>
      <c r="J57" s="3"/>
      <c r="K57" s="3"/>
      <c r="L57" s="54"/>
    </row>
    <row r="58" spans="1:18">
      <c r="A58" s="2"/>
      <c r="B58" s="3"/>
      <c r="C58" s="2"/>
      <c r="E58" s="3"/>
      <c r="F58" s="3"/>
      <c r="G58" s="3"/>
      <c r="H58" s="3"/>
      <c r="I58" s="3"/>
      <c r="J58" s="3"/>
      <c r="K58" s="3"/>
      <c r="L58" s="54"/>
    </row>
    <row r="59" spans="1:18">
      <c r="A59" s="2"/>
      <c r="B59" s="3"/>
      <c r="C59" s="2"/>
      <c r="E59" s="3"/>
      <c r="F59" s="3"/>
      <c r="G59" s="3"/>
      <c r="H59" s="3"/>
      <c r="I59" s="3"/>
      <c r="J59" s="3"/>
      <c r="K59" s="3"/>
      <c r="L59" s="54"/>
    </row>
    <row r="60" spans="1:18">
      <c r="A60" s="2"/>
      <c r="B60" s="3"/>
      <c r="C60" s="2"/>
      <c r="E60" s="3"/>
      <c r="F60" s="3"/>
      <c r="G60" s="3"/>
      <c r="H60" s="3"/>
      <c r="I60" s="3"/>
      <c r="J60" s="3"/>
      <c r="K60" s="3"/>
      <c r="L60" s="54"/>
    </row>
    <row r="61" spans="1:18">
      <c r="A61" s="2"/>
      <c r="B61" s="3"/>
      <c r="C61" s="2"/>
      <c r="E61" s="3"/>
      <c r="F61" s="3"/>
      <c r="G61" s="3"/>
      <c r="H61" s="3"/>
      <c r="I61" s="3"/>
      <c r="J61" s="3"/>
      <c r="K61" s="3"/>
      <c r="L61" s="54"/>
    </row>
    <row r="62" spans="1:18">
      <c r="A62" s="2"/>
      <c r="B62" s="3"/>
      <c r="C62" s="2"/>
      <c r="E62" s="3"/>
      <c r="F62" s="3"/>
      <c r="G62" s="3"/>
      <c r="H62" s="3"/>
      <c r="I62" s="3"/>
      <c r="J62" s="3"/>
      <c r="K62" s="3"/>
      <c r="L62" s="54"/>
    </row>
    <row r="63" spans="1:18">
      <c r="A63" s="2"/>
      <c r="B63" s="3"/>
      <c r="C63" s="2"/>
      <c r="E63" s="3"/>
      <c r="F63" s="3"/>
      <c r="G63" s="3"/>
      <c r="H63" s="3"/>
      <c r="I63" s="3"/>
      <c r="J63" s="3"/>
      <c r="K63" s="3"/>
      <c r="L63" s="54"/>
    </row>
    <row r="64" spans="1:18">
      <c r="A64" s="2"/>
      <c r="B64" s="3"/>
      <c r="C64" s="2"/>
      <c r="E64" s="3"/>
      <c r="F64" s="3"/>
      <c r="G64" s="3"/>
      <c r="H64" s="3"/>
      <c r="I64" s="3"/>
      <c r="J64" s="3"/>
      <c r="K64" s="3"/>
      <c r="L64" s="54"/>
    </row>
    <row r="65" spans="1:19">
      <c r="A65" s="2"/>
      <c r="B65" s="3"/>
      <c r="C65" s="2"/>
      <c r="E65" s="3"/>
      <c r="F65" s="3"/>
      <c r="G65" s="3"/>
      <c r="H65" s="3"/>
      <c r="I65" s="3"/>
      <c r="J65" s="3"/>
      <c r="K65" s="3"/>
      <c r="L65" s="54"/>
    </row>
    <row r="66" spans="1:19">
      <c r="A66" s="2"/>
      <c r="B66" s="3"/>
      <c r="C66" s="2"/>
      <c r="E66" s="3"/>
      <c r="F66" s="3"/>
      <c r="G66" s="3"/>
      <c r="H66" s="3"/>
      <c r="I66" s="3"/>
      <c r="J66" s="3"/>
      <c r="K66" s="3"/>
      <c r="L66" s="54"/>
    </row>
    <row r="67" spans="1:19">
      <c r="A67" s="2"/>
      <c r="B67" s="3"/>
      <c r="C67" s="2"/>
      <c r="E67" s="3"/>
      <c r="F67" s="3"/>
      <c r="G67" s="3"/>
      <c r="H67" s="3"/>
      <c r="I67" s="3"/>
      <c r="J67" s="3"/>
      <c r="K67" s="3"/>
      <c r="L67" s="54"/>
    </row>
    <row r="68" spans="1:19">
      <c r="A68" s="2"/>
      <c r="B68" s="3"/>
      <c r="C68" s="2"/>
      <c r="E68" s="3"/>
      <c r="F68" s="3"/>
      <c r="G68" s="3"/>
      <c r="H68" s="3"/>
      <c r="I68" s="3"/>
      <c r="J68" s="3"/>
      <c r="K68" s="3"/>
      <c r="L68" s="54"/>
    </row>
    <row r="69" spans="1:19">
      <c r="A69" s="2"/>
      <c r="B69" s="3"/>
      <c r="C69" s="2"/>
      <c r="E69" s="3"/>
      <c r="F69" s="3"/>
      <c r="G69" s="3"/>
      <c r="H69" s="3"/>
      <c r="I69" s="3"/>
      <c r="J69" s="3"/>
      <c r="K69" s="3"/>
      <c r="L69" s="54"/>
    </row>
    <row r="70" spans="1:19">
      <c r="A70" s="2"/>
      <c r="B70" s="3"/>
      <c r="C70" s="2"/>
      <c r="E70" s="3"/>
      <c r="F70" s="3"/>
      <c r="G70" s="3"/>
      <c r="H70" s="3"/>
      <c r="I70" s="3"/>
      <c r="J70" s="3"/>
      <c r="K70" s="3"/>
      <c r="L70" s="54"/>
    </row>
    <row r="71" spans="1:19">
      <c r="A71" s="2"/>
      <c r="B71" s="3"/>
      <c r="C71" s="2"/>
      <c r="E71" s="3"/>
      <c r="F71" s="3"/>
      <c r="G71" s="3"/>
      <c r="H71" s="3"/>
      <c r="I71" s="3"/>
      <c r="J71" s="3"/>
      <c r="K71" s="3"/>
      <c r="L71" s="54"/>
    </row>
    <row r="72" spans="1:19">
      <c r="A72" s="2"/>
      <c r="B72" s="3"/>
      <c r="C72" s="2"/>
      <c r="E72" s="3"/>
      <c r="F72" s="3"/>
      <c r="G72" s="3"/>
      <c r="H72" s="3"/>
      <c r="I72" s="3"/>
      <c r="J72" s="3"/>
      <c r="K72" s="3"/>
      <c r="L72" s="54"/>
    </row>
    <row r="73" spans="1:19">
      <c r="A73" s="6"/>
      <c r="B73" s="7"/>
      <c r="C73" s="6"/>
      <c r="D73" s="48"/>
      <c r="E73" s="7"/>
      <c r="F73" s="7"/>
      <c r="G73" s="7"/>
      <c r="H73" s="7"/>
      <c r="I73" s="7"/>
      <c r="J73" s="7"/>
      <c r="K73" s="7"/>
      <c r="L73" s="55"/>
      <c r="M73" s="9"/>
      <c r="N73" s="9"/>
      <c r="O73" s="16"/>
      <c r="P73" s="9"/>
      <c r="Q73" s="9"/>
      <c r="R73" s="9"/>
    </row>
    <row r="74" spans="1:19">
      <c r="A74" s="2"/>
      <c r="B74" s="3"/>
      <c r="C74" s="2"/>
      <c r="E74" s="3"/>
      <c r="F74" s="3"/>
      <c r="G74" s="3"/>
      <c r="H74" s="3"/>
      <c r="I74" s="3"/>
      <c r="J74" s="3"/>
      <c r="K74" s="3"/>
      <c r="L74" s="54"/>
    </row>
    <row r="75" spans="1:19">
      <c r="A75" s="2"/>
      <c r="B75" s="3"/>
      <c r="C75" s="2"/>
      <c r="E75" s="3"/>
      <c r="F75" s="3"/>
      <c r="G75" s="3"/>
      <c r="H75" s="3"/>
      <c r="I75" s="3"/>
      <c r="J75" s="3"/>
      <c r="K75" s="3"/>
      <c r="L75" s="54"/>
    </row>
    <row r="76" spans="1:19" s="9" customFormat="1">
      <c r="A76" s="2"/>
      <c r="B76" s="3"/>
      <c r="C76" s="2"/>
      <c r="D76" s="47"/>
      <c r="E76" s="3"/>
      <c r="F76" s="3"/>
      <c r="G76" s="3"/>
      <c r="H76" s="3"/>
      <c r="I76" s="3"/>
      <c r="J76" s="3"/>
      <c r="K76" s="3"/>
      <c r="L76" s="54"/>
      <c r="M76"/>
      <c r="N76"/>
      <c r="O76" s="17"/>
      <c r="P76"/>
      <c r="Q76"/>
      <c r="R76"/>
      <c r="S76" s="5"/>
    </row>
    <row r="77" spans="1:19">
      <c r="A77" s="2"/>
      <c r="B77" s="3"/>
      <c r="C77" s="2"/>
      <c r="E77" s="3"/>
      <c r="F77" s="3"/>
      <c r="G77" s="3"/>
      <c r="H77" s="3"/>
      <c r="I77" s="3"/>
      <c r="J77" s="3"/>
      <c r="K77" s="3"/>
      <c r="L77" s="54"/>
    </row>
    <row r="78" spans="1:19">
      <c r="A78" s="2"/>
      <c r="B78" s="7"/>
      <c r="C78" s="6"/>
      <c r="D78" s="48"/>
      <c r="E78" s="7"/>
      <c r="F78" s="7"/>
      <c r="G78" s="7"/>
      <c r="H78" s="7"/>
      <c r="I78" s="7"/>
      <c r="J78" s="7"/>
      <c r="K78" s="7"/>
      <c r="L78" s="55"/>
      <c r="M78" s="8"/>
      <c r="N78" s="9"/>
      <c r="O78" s="16"/>
      <c r="P78" s="9"/>
      <c r="Q78" s="9"/>
      <c r="R78" s="9"/>
      <c r="S78" s="10"/>
    </row>
    <row r="79" spans="1:19">
      <c r="A79" s="2"/>
      <c r="B79" s="7"/>
      <c r="C79" s="6"/>
      <c r="D79" s="48"/>
      <c r="E79" s="7"/>
      <c r="F79" s="7"/>
      <c r="G79" s="7"/>
      <c r="H79" s="7"/>
      <c r="I79" s="7"/>
      <c r="J79" s="7"/>
      <c r="K79" s="7"/>
      <c r="L79" s="55"/>
      <c r="M79" s="8"/>
      <c r="N79" s="9"/>
      <c r="O79" s="16"/>
      <c r="P79" s="9"/>
      <c r="Q79" s="9"/>
      <c r="R79" s="9"/>
      <c r="S79" s="10"/>
    </row>
    <row r="80" spans="1:19">
      <c r="A80" s="2"/>
      <c r="B80" s="7"/>
      <c r="C80" s="6"/>
      <c r="D80" s="48"/>
      <c r="E80" s="7"/>
      <c r="F80" s="7"/>
      <c r="G80" s="7"/>
      <c r="H80" s="7"/>
      <c r="I80" s="7"/>
      <c r="J80" s="7"/>
      <c r="K80" s="7"/>
      <c r="L80" s="55"/>
      <c r="M80" s="8"/>
      <c r="N80" s="9"/>
      <c r="O80" s="16"/>
      <c r="P80" s="9"/>
      <c r="Q80" s="9"/>
      <c r="R80" s="9"/>
      <c r="S80" s="10"/>
    </row>
    <row r="81" spans="12:18">
      <c r="L81" s="54"/>
      <c r="M81" s="4"/>
      <c r="N81" s="4"/>
      <c r="P81" s="4"/>
      <c r="Q81" s="4"/>
      <c r="R81" s="4"/>
    </row>
  </sheetData>
  <sortState ref="A3:S13">
    <sortCondition ref="A2"/>
  </sortState>
  <mergeCells count="1">
    <mergeCell ref="A1:S1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verticalDpi="0" r:id="rId1"/>
  <headerFooter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19"/>
  <sheetViews>
    <sheetView zoomScale="80" zoomScaleNormal="80" workbookViewId="0">
      <selection activeCell="Q3" sqref="Q3"/>
    </sheetView>
  </sheetViews>
  <sheetFormatPr defaultRowHeight="16.5" outlineLevelRow="2"/>
  <cols>
    <col min="1" max="1" width="7.875" customWidth="1"/>
    <col min="2" max="2" width="6" style="11" customWidth="1"/>
    <col min="3" max="3" width="7.5" customWidth="1"/>
    <col min="4" max="4" width="6" style="47" customWidth="1"/>
    <col min="5" max="11" width="6.625" style="11" customWidth="1"/>
    <col min="12" max="12" width="4.5" style="56" customWidth="1"/>
    <col min="13" max="13" width="4.5" customWidth="1"/>
    <col min="14" max="14" width="5.75" customWidth="1"/>
    <col min="15" max="15" width="8" style="17" customWidth="1"/>
    <col min="16" max="17" width="6.5" customWidth="1"/>
    <col min="18" max="18" width="7.75" customWidth="1"/>
    <col min="19" max="19" width="7.75" style="5" customWidth="1"/>
  </cols>
  <sheetData>
    <row r="1" spans="1:20" s="1" customFormat="1" ht="36.75" customHeight="1">
      <c r="A1" s="145" t="s">
        <v>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0" s="22" customFormat="1" ht="30.75" customHeight="1">
      <c r="A2" s="18" t="s">
        <v>17</v>
      </c>
      <c r="B2" s="20" t="s">
        <v>0</v>
      </c>
      <c r="C2" s="19" t="s">
        <v>1</v>
      </c>
      <c r="D2" s="44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51" t="s">
        <v>12</v>
      </c>
      <c r="M2" s="35" t="s">
        <v>13</v>
      </c>
      <c r="N2" s="21" t="s">
        <v>14</v>
      </c>
      <c r="O2" s="24" t="s">
        <v>15</v>
      </c>
      <c r="P2" s="23" t="s">
        <v>37</v>
      </c>
      <c r="Q2" s="23" t="s">
        <v>38</v>
      </c>
      <c r="R2" s="23" t="s">
        <v>18</v>
      </c>
      <c r="S2" s="36" t="s">
        <v>16</v>
      </c>
    </row>
    <row r="3" spans="1:20" s="28" customFormat="1" ht="25.5" customHeight="1">
      <c r="A3" s="30" t="s">
        <v>21</v>
      </c>
      <c r="B3" s="25" t="s">
        <v>22</v>
      </c>
      <c r="C3" s="2" t="s">
        <v>23</v>
      </c>
      <c r="D3" s="49">
        <v>41963</v>
      </c>
      <c r="E3" s="72" t="s">
        <v>39</v>
      </c>
      <c r="F3" s="72" t="s">
        <v>39</v>
      </c>
      <c r="G3" s="72" t="s">
        <v>39</v>
      </c>
      <c r="H3" s="72" t="s">
        <v>39</v>
      </c>
      <c r="I3" s="72" t="s">
        <v>39</v>
      </c>
      <c r="J3" s="72" t="s">
        <v>39</v>
      </c>
      <c r="K3" s="72" t="s">
        <v>39</v>
      </c>
      <c r="L3" s="29">
        <v>7</v>
      </c>
      <c r="M3" s="26"/>
      <c r="N3" s="29">
        <f>L3+M3</f>
        <v>7</v>
      </c>
      <c r="O3" s="31">
        <f>N3*260</f>
        <v>1820</v>
      </c>
      <c r="P3" s="27">
        <v>84</v>
      </c>
      <c r="Q3" s="32"/>
      <c r="S3" s="50">
        <f>O3-SUM(P3:R3)</f>
        <v>1736</v>
      </c>
    </row>
    <row r="4" spans="1:20" s="28" customFormat="1" ht="25.5" customHeight="1">
      <c r="A4" s="30" t="s">
        <v>21</v>
      </c>
      <c r="B4" s="25" t="s">
        <v>20</v>
      </c>
      <c r="C4" s="2" t="s">
        <v>23</v>
      </c>
      <c r="D4" s="49">
        <v>41956</v>
      </c>
      <c r="E4" s="72" t="s">
        <v>39</v>
      </c>
      <c r="F4" s="72" t="s">
        <v>39</v>
      </c>
      <c r="G4" s="72" t="s">
        <v>39</v>
      </c>
      <c r="H4" s="72" t="s">
        <v>39</v>
      </c>
      <c r="I4" s="72" t="s">
        <v>39</v>
      </c>
      <c r="J4" s="72" t="s">
        <v>39</v>
      </c>
      <c r="K4" s="72" t="s">
        <v>39</v>
      </c>
      <c r="L4" s="29">
        <v>7</v>
      </c>
      <c r="M4" s="26"/>
      <c r="N4" s="29">
        <f t="shared" ref="N4:N6" si="0">L4+M4</f>
        <v>7</v>
      </c>
      <c r="O4" s="31">
        <f t="shared" ref="O4:O6" si="1">N4*260</f>
        <v>1820</v>
      </c>
      <c r="P4" s="27"/>
      <c r="Q4" s="32"/>
      <c r="S4" s="50">
        <f t="shared" ref="S4:S6" si="2">O4-SUM(P4:R4)</f>
        <v>1820</v>
      </c>
    </row>
    <row r="5" spans="1:20" s="81" customFormat="1" ht="25.5" customHeight="1">
      <c r="A5" s="30" t="s">
        <v>21</v>
      </c>
      <c r="B5" s="25" t="s">
        <v>20</v>
      </c>
      <c r="C5" s="6" t="s">
        <v>23</v>
      </c>
      <c r="D5" s="49">
        <v>41957</v>
      </c>
      <c r="E5" s="72" t="s">
        <v>39</v>
      </c>
      <c r="F5" s="72" t="s">
        <v>39</v>
      </c>
      <c r="G5" s="72" t="s">
        <v>39</v>
      </c>
      <c r="H5" s="72" t="s">
        <v>39</v>
      </c>
      <c r="I5" s="72" t="s">
        <v>39</v>
      </c>
      <c r="J5" s="72" t="s">
        <v>39</v>
      </c>
      <c r="K5" s="72" t="s">
        <v>39</v>
      </c>
      <c r="L5" s="29">
        <v>7</v>
      </c>
      <c r="M5" s="26"/>
      <c r="N5" s="29">
        <f t="shared" si="0"/>
        <v>7</v>
      </c>
      <c r="O5" s="31">
        <f t="shared" si="1"/>
        <v>1820</v>
      </c>
      <c r="P5" s="27"/>
      <c r="Q5" s="32"/>
      <c r="S5" s="82">
        <f t="shared" si="2"/>
        <v>1820</v>
      </c>
    </row>
    <row r="6" spans="1:20" s="28" customFormat="1" ht="25.5" customHeight="1" thickBot="1">
      <c r="A6" s="38" t="s">
        <v>21</v>
      </c>
      <c r="B6" s="40" t="s">
        <v>20</v>
      </c>
      <c r="C6" s="39" t="s">
        <v>23</v>
      </c>
      <c r="D6" s="57">
        <v>41971</v>
      </c>
      <c r="E6" s="74" t="s">
        <v>39</v>
      </c>
      <c r="F6" s="74" t="s">
        <v>39</v>
      </c>
      <c r="G6" s="74" t="s">
        <v>39</v>
      </c>
      <c r="H6" s="74" t="s">
        <v>39</v>
      </c>
      <c r="I6" s="74" t="s">
        <v>39</v>
      </c>
      <c r="J6" s="74" t="s">
        <v>39</v>
      </c>
      <c r="K6" s="74" t="s">
        <v>39</v>
      </c>
      <c r="L6" s="58">
        <v>7</v>
      </c>
      <c r="M6" s="41"/>
      <c r="N6" s="58">
        <f t="shared" si="0"/>
        <v>7</v>
      </c>
      <c r="O6" s="59">
        <f t="shared" si="1"/>
        <v>1820</v>
      </c>
      <c r="P6" s="42"/>
      <c r="Q6" s="75"/>
      <c r="R6" s="76"/>
      <c r="S6" s="73">
        <f t="shared" si="2"/>
        <v>1820</v>
      </c>
    </row>
    <row r="7" spans="1:20" s="80" customFormat="1" ht="25.5" customHeight="1" thickTop="1">
      <c r="A7" s="77" t="s">
        <v>21</v>
      </c>
      <c r="B7" s="78" t="s">
        <v>40</v>
      </c>
      <c r="C7" s="83"/>
      <c r="D7" s="84"/>
      <c r="E7" s="85"/>
      <c r="F7" s="85"/>
      <c r="G7" s="85"/>
      <c r="H7" s="85"/>
      <c r="I7" s="85"/>
      <c r="J7" s="85"/>
      <c r="K7" s="85"/>
      <c r="L7" s="79">
        <f>SUM(L3:L6)</f>
        <v>28</v>
      </c>
      <c r="M7" s="79">
        <f t="shared" ref="M7:S7" si="3">SUM(M3:M6)</f>
        <v>0</v>
      </c>
      <c r="N7" s="79">
        <f t="shared" si="3"/>
        <v>28</v>
      </c>
      <c r="O7" s="79">
        <f t="shared" si="3"/>
        <v>7280</v>
      </c>
      <c r="P7" s="79">
        <f t="shared" si="3"/>
        <v>84</v>
      </c>
      <c r="Q7" s="79">
        <f t="shared" si="3"/>
        <v>0</v>
      </c>
      <c r="R7" s="79">
        <f t="shared" si="3"/>
        <v>0</v>
      </c>
      <c r="S7" s="79">
        <f t="shared" si="3"/>
        <v>7196</v>
      </c>
    </row>
    <row r="8" spans="1:20" s="28" customFormat="1" ht="21" customHeight="1">
      <c r="A8" s="30"/>
      <c r="B8" s="37"/>
      <c r="C8" s="2"/>
      <c r="D8" s="45"/>
      <c r="E8" s="25"/>
      <c r="F8" s="25"/>
      <c r="G8" s="25"/>
      <c r="H8" s="25"/>
      <c r="I8" s="34"/>
      <c r="J8" s="34"/>
      <c r="K8" s="34"/>
      <c r="L8" s="29"/>
      <c r="M8" s="26"/>
      <c r="N8" s="29"/>
      <c r="O8" s="31"/>
      <c r="P8" s="27"/>
      <c r="Q8" s="27"/>
      <c r="R8" s="27"/>
      <c r="S8" s="27"/>
      <c r="T8" s="32"/>
    </row>
    <row r="9" spans="1:20" s="12" customFormat="1" ht="24" customHeight="1" outlineLevel="2">
      <c r="A9" s="43" t="s">
        <v>24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0">
      <c r="A10" s="13" t="s">
        <v>25</v>
      </c>
      <c r="B10" s="33"/>
      <c r="C10" s="14"/>
      <c r="D10" s="46"/>
      <c r="E10" s="14"/>
      <c r="F10" s="15"/>
      <c r="G10" s="15"/>
      <c r="H10" s="15"/>
      <c r="I10" s="15"/>
      <c r="J10" s="14"/>
      <c r="K10" s="14"/>
      <c r="L10" s="14"/>
      <c r="M10" s="14"/>
      <c r="N10" s="14"/>
      <c r="S10"/>
      <c r="T10" s="5"/>
    </row>
    <row r="11" spans="1:20">
      <c r="L11"/>
      <c r="S11"/>
      <c r="T11" s="5"/>
    </row>
    <row r="12" spans="1:20">
      <c r="A12" s="2"/>
      <c r="B12" s="3"/>
      <c r="C12" s="2"/>
      <c r="E12" s="3"/>
      <c r="F12" s="3"/>
      <c r="G12" s="3"/>
      <c r="H12" s="3"/>
      <c r="I12" s="3"/>
      <c r="J12" s="3"/>
      <c r="K12" s="3"/>
      <c r="L12" s="54"/>
    </row>
    <row r="13" spans="1:20">
      <c r="A13" s="2"/>
      <c r="B13" s="3"/>
      <c r="C13" s="2"/>
      <c r="E13" s="3"/>
      <c r="F13" s="3"/>
      <c r="G13" s="3"/>
      <c r="H13" s="3"/>
      <c r="I13" s="3"/>
      <c r="J13" s="3"/>
      <c r="K13" s="3"/>
      <c r="L13" s="54"/>
    </row>
    <row r="14" spans="1:20" s="9" customFormat="1">
      <c r="A14" s="2"/>
      <c r="B14" s="3"/>
      <c r="C14" s="2"/>
      <c r="D14" s="47"/>
      <c r="E14" s="3"/>
      <c r="F14" s="3"/>
      <c r="G14" s="3"/>
      <c r="H14" s="3"/>
      <c r="I14" s="3"/>
      <c r="J14" s="3"/>
      <c r="K14" s="3"/>
      <c r="L14" s="54"/>
      <c r="M14"/>
      <c r="N14"/>
      <c r="O14" s="17"/>
      <c r="P14"/>
      <c r="Q14"/>
      <c r="R14"/>
      <c r="S14" s="5"/>
    </row>
    <row r="15" spans="1:20">
      <c r="A15" s="2"/>
      <c r="B15" s="3"/>
      <c r="C15" s="2"/>
      <c r="E15" s="3"/>
      <c r="F15" s="3"/>
      <c r="G15" s="3"/>
      <c r="H15" s="3"/>
      <c r="I15" s="3"/>
      <c r="J15" s="3"/>
      <c r="K15" s="3"/>
      <c r="L15" s="54"/>
    </row>
    <row r="16" spans="1:20">
      <c r="A16" s="2"/>
      <c r="B16" s="7"/>
      <c r="C16" s="6"/>
      <c r="D16" s="48"/>
      <c r="E16" s="7"/>
      <c r="F16" s="7"/>
      <c r="G16" s="7"/>
      <c r="H16" s="7"/>
      <c r="I16" s="7"/>
      <c r="J16" s="7"/>
      <c r="K16" s="7"/>
      <c r="L16" s="55"/>
      <c r="M16" s="8"/>
      <c r="N16" s="9"/>
      <c r="O16" s="16"/>
      <c r="P16" s="9"/>
      <c r="Q16" s="9"/>
      <c r="R16" s="9"/>
      <c r="S16" s="10"/>
    </row>
    <row r="17" spans="1:19">
      <c r="A17" s="2"/>
      <c r="B17" s="7"/>
      <c r="C17" s="6"/>
      <c r="D17" s="48"/>
      <c r="E17" s="7"/>
      <c r="F17" s="7"/>
      <c r="G17" s="7"/>
      <c r="H17" s="7"/>
      <c r="I17" s="7"/>
      <c r="J17" s="7"/>
      <c r="K17" s="7"/>
      <c r="L17" s="55"/>
      <c r="M17" s="8"/>
      <c r="N17" s="9"/>
      <c r="O17" s="16"/>
      <c r="P17" s="9"/>
      <c r="Q17" s="9"/>
      <c r="R17" s="9"/>
      <c r="S17" s="10"/>
    </row>
    <row r="18" spans="1:19">
      <c r="A18" s="2"/>
      <c r="B18" s="7"/>
      <c r="C18" s="6"/>
      <c r="D18" s="48"/>
      <c r="E18" s="7"/>
      <c r="F18" s="7"/>
      <c r="G18" s="7"/>
      <c r="H18" s="7"/>
      <c r="I18" s="7"/>
      <c r="J18" s="7"/>
      <c r="K18" s="7"/>
      <c r="L18" s="55"/>
      <c r="M18" s="8"/>
      <c r="N18" s="9"/>
      <c r="O18" s="16"/>
      <c r="P18" s="9"/>
      <c r="Q18" s="9"/>
      <c r="R18" s="9"/>
      <c r="S18" s="10"/>
    </row>
    <row r="19" spans="1:19">
      <c r="L19" s="54"/>
      <c r="M19" s="4"/>
      <c r="N19" s="4"/>
      <c r="P19" s="4"/>
      <c r="Q19" s="4"/>
      <c r="R19" s="4"/>
    </row>
  </sheetData>
  <mergeCells count="1">
    <mergeCell ref="A1:S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103.11 (2)</vt:lpstr>
      <vt:lpstr>103.11長代 (2)</vt:lpstr>
      <vt:lpstr>103.11幼輔計畫</vt:lpstr>
      <vt:lpstr>'103.11 (2)'!Print_Titles</vt:lpstr>
      <vt:lpstr>'103.11幼輔計畫'!Print_Titles</vt:lpstr>
      <vt:lpstr>'103.11長代 (2)'!Print_Titles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2014-11-27T06:06:20Z</cp:lastPrinted>
  <dcterms:created xsi:type="dcterms:W3CDTF">2013-07-15T00:35:39Z</dcterms:created>
  <dcterms:modified xsi:type="dcterms:W3CDTF">2014-11-28T03:40:46Z</dcterms:modified>
</cp:coreProperties>
</file>