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85" windowWidth="14700" windowHeight="7680"/>
  </bookViews>
  <sheets>
    <sheet name="103.11 (2)" sheetId="3" r:id="rId1"/>
  </sheets>
  <definedNames>
    <definedName name="_xlnm.Print_Titles" localSheetId="0">'103.11 (2)'!$1:$2</definedName>
  </definedNames>
  <calcPr calcId="125725"/>
</workbook>
</file>

<file path=xl/calcChain.xml><?xml version="1.0" encoding="utf-8"?>
<calcChain xmlns="http://schemas.openxmlformats.org/spreadsheetml/2006/main">
  <c r="Q21" i="3"/>
  <c r="P21"/>
  <c r="O21"/>
  <c r="N21"/>
  <c r="M21"/>
  <c r="L21"/>
  <c r="K21"/>
  <c r="J21"/>
  <c r="I21"/>
  <c r="H21"/>
  <c r="Q20"/>
  <c r="P20"/>
  <c r="O20"/>
  <c r="N20"/>
  <c r="M20"/>
  <c r="L20"/>
  <c r="K20"/>
  <c r="J20"/>
  <c r="I20"/>
  <c r="H20"/>
  <c r="Q18"/>
  <c r="P18"/>
  <c r="O18"/>
  <c r="N18"/>
  <c r="M18"/>
  <c r="L18"/>
  <c r="K18"/>
  <c r="J18"/>
  <c r="I18"/>
  <c r="H18"/>
  <c r="Q16"/>
  <c r="P16"/>
  <c r="O16"/>
  <c r="N16"/>
  <c r="M16"/>
  <c r="L16"/>
  <c r="K16"/>
  <c r="J16"/>
  <c r="I16"/>
  <c r="H16"/>
  <c r="Q14"/>
  <c r="P14"/>
  <c r="O14"/>
  <c r="N14"/>
  <c r="M14"/>
  <c r="L14"/>
  <c r="K14"/>
  <c r="J14"/>
  <c r="I14"/>
  <c r="H14"/>
  <c r="Q11"/>
  <c r="P11"/>
  <c r="O11"/>
  <c r="N11"/>
  <c r="M11"/>
  <c r="L11"/>
  <c r="K11"/>
  <c r="J11"/>
  <c r="I11"/>
  <c r="H11"/>
  <c r="Q9"/>
  <c r="P9"/>
  <c r="O9"/>
  <c r="N9"/>
  <c r="M9"/>
  <c r="L9"/>
  <c r="K9"/>
  <c r="J9"/>
  <c r="I9"/>
  <c r="H9"/>
  <c r="Q6"/>
  <c r="P6"/>
  <c r="O6"/>
  <c r="N6"/>
  <c r="M6"/>
  <c r="L6"/>
  <c r="K6"/>
  <c r="J6"/>
  <c r="I6"/>
  <c r="H6"/>
  <c r="Q4"/>
  <c r="P4"/>
  <c r="O4"/>
  <c r="N4"/>
  <c r="M4"/>
  <c r="L4"/>
  <c r="K4"/>
  <c r="J4"/>
  <c r="I4"/>
  <c r="H4"/>
  <c r="L19"/>
  <c r="Q19" s="1"/>
  <c r="L8"/>
  <c r="Q8" s="1"/>
  <c r="L13"/>
  <c r="Q13" s="1"/>
  <c r="L12"/>
  <c r="Q12" s="1"/>
  <c r="L15"/>
  <c r="Q15" s="1"/>
  <c r="L17"/>
  <c r="Q17" s="1"/>
  <c r="L7"/>
  <c r="Q7" s="1"/>
  <c r="L3"/>
  <c r="Q3" s="1"/>
  <c r="L10"/>
  <c r="Q10" s="1"/>
  <c r="L5"/>
  <c r="Q5" l="1"/>
</calcChain>
</file>

<file path=xl/sharedStrings.xml><?xml version="1.0" encoding="utf-8"?>
<sst xmlns="http://schemas.openxmlformats.org/spreadsheetml/2006/main" count="100" uniqueCount="73">
  <si>
    <t>請假人</t>
  </si>
  <si>
    <t>假別</t>
  </si>
  <si>
    <t>大學畢</t>
  </si>
  <si>
    <t>有教師證</t>
  </si>
  <si>
    <t>製表                                 教務處                                   出納組長                                人事室                                     會計室                               校長</t>
    <phoneticPr fontId="20" type="noConversion"/>
  </si>
  <si>
    <t>台南市北區文元國小103年11月份日薪代課教師日數費用明細表</t>
    <phoneticPr fontId="20" type="noConversion"/>
  </si>
  <si>
    <t>代課人</t>
    <phoneticPr fontId="20" type="noConversion"/>
  </si>
  <si>
    <t>學歷</t>
    <phoneticPr fontId="20" type="noConversion"/>
  </si>
  <si>
    <t>教師資格</t>
    <phoneticPr fontId="20" type="noConversion"/>
  </si>
  <si>
    <t>薪額</t>
    <phoneticPr fontId="20" type="noConversion"/>
  </si>
  <si>
    <t>代課起迄</t>
    <phoneticPr fontId="20" type="noConversion"/>
  </si>
  <si>
    <t>合計天數</t>
    <phoneticPr fontId="20" type="noConversion"/>
  </si>
  <si>
    <t>總日額(元)</t>
    <phoneticPr fontId="20" type="noConversion"/>
  </si>
  <si>
    <t>學術研究費(元)</t>
    <phoneticPr fontId="20" type="noConversion"/>
  </si>
  <si>
    <t>導師費(元)</t>
    <phoneticPr fontId="20" type="noConversion"/>
  </si>
  <si>
    <t>應領金額</t>
    <phoneticPr fontId="20" type="noConversion"/>
  </si>
  <si>
    <t>11/1~11/30</t>
    <phoneticPr fontId="18" type="noConversion"/>
  </si>
  <si>
    <t>特教津貼及學術研究費各20日</t>
    <phoneticPr fontId="20" type="noConversion"/>
  </si>
  <si>
    <t>吳麗玲</t>
    <phoneticPr fontId="18" type="noConversion"/>
  </si>
  <si>
    <t>林小萍</t>
    <phoneticPr fontId="18" type="noConversion"/>
  </si>
  <si>
    <t>留職停薪</t>
    <phoneticPr fontId="18" type="noConversion"/>
  </si>
  <si>
    <t>有教師證</t>
    <phoneticPr fontId="18" type="noConversion"/>
  </si>
  <si>
    <t>無教師證</t>
    <phoneticPr fontId="18" type="noConversion"/>
  </si>
  <si>
    <t>導師費及學術研究費8折各20日</t>
    <phoneticPr fontId="18" type="noConversion"/>
  </si>
  <si>
    <t>徐怡雯</t>
    <phoneticPr fontId="18" type="noConversion"/>
  </si>
  <si>
    <t>李翠媚</t>
    <phoneticPr fontId="18" type="noConversion"/>
  </si>
  <si>
    <t>婚假</t>
    <phoneticPr fontId="18" type="noConversion"/>
  </si>
  <si>
    <t>11/3~11/6</t>
    <phoneticPr fontId="18" type="noConversion"/>
  </si>
  <si>
    <t>導師費及學術研究費8折各4日</t>
    <phoneticPr fontId="18" type="noConversion"/>
  </si>
  <si>
    <t>黃麗禎</t>
    <phoneticPr fontId="18" type="noConversion"/>
  </si>
  <si>
    <t>郭懿萱</t>
    <phoneticPr fontId="18" type="noConversion"/>
  </si>
  <si>
    <t>公假</t>
    <phoneticPr fontId="18" type="noConversion"/>
  </si>
  <si>
    <t>11/26~11/27</t>
    <phoneticPr fontId="18" type="noConversion"/>
  </si>
  <si>
    <t>導師費及學術研究費各2日</t>
    <phoneticPr fontId="18" type="noConversion"/>
  </si>
  <si>
    <t>蔡美瑩</t>
    <phoneticPr fontId="18" type="noConversion"/>
  </si>
  <si>
    <t>施建伍</t>
    <phoneticPr fontId="18" type="noConversion"/>
  </si>
  <si>
    <t>11/27</t>
    <phoneticPr fontId="18" type="noConversion"/>
  </si>
  <si>
    <t>導師費及學術研究費各1日</t>
    <phoneticPr fontId="18" type="noConversion"/>
  </si>
  <si>
    <t>周素瑩</t>
    <phoneticPr fontId="18" type="noConversion"/>
  </si>
  <si>
    <t>邱宥恩</t>
    <phoneticPr fontId="18" type="noConversion"/>
  </si>
  <si>
    <t>產前假</t>
    <phoneticPr fontId="18" type="noConversion"/>
  </si>
  <si>
    <t>11/10</t>
    <phoneticPr fontId="18" type="noConversion"/>
  </si>
  <si>
    <t>病假</t>
    <phoneticPr fontId="18" type="noConversion"/>
  </si>
  <si>
    <t>11/11~11/28</t>
    <phoneticPr fontId="18" type="noConversion"/>
  </si>
  <si>
    <t>導師費及學術研究費各14日</t>
    <phoneticPr fontId="18" type="noConversion"/>
  </si>
  <si>
    <t>林吟珀</t>
    <phoneticPr fontId="18" type="noConversion"/>
  </si>
  <si>
    <t>11/21、11/24</t>
    <phoneticPr fontId="18" type="noConversion"/>
  </si>
  <si>
    <t>導師費及學術研究費8折各2日</t>
    <phoneticPr fontId="18" type="noConversion"/>
  </si>
  <si>
    <t>陳冀珍</t>
    <phoneticPr fontId="18" type="noConversion"/>
  </si>
  <si>
    <t>11/25</t>
    <phoneticPr fontId="18" type="noConversion"/>
  </si>
  <si>
    <t>導師費及學術研究費8折各1日</t>
    <phoneticPr fontId="18" type="noConversion"/>
  </si>
  <si>
    <t>10月勞保代扣</t>
    <phoneticPr fontId="20" type="noConversion"/>
  </si>
  <si>
    <t>10月健保代扣</t>
    <phoneticPr fontId="20" type="noConversion"/>
  </si>
  <si>
    <t>11月勞保代扣</t>
    <phoneticPr fontId="20" type="noConversion"/>
  </si>
  <si>
    <t>補充保費</t>
    <phoneticPr fontId="20" type="noConversion"/>
  </si>
  <si>
    <t>實領金額</t>
    <phoneticPr fontId="20" type="noConversion"/>
  </si>
  <si>
    <t>備註</t>
    <phoneticPr fontId="20" type="noConversion"/>
  </si>
  <si>
    <t>資源班</t>
    <phoneticPr fontId="18" type="noConversion"/>
  </si>
  <si>
    <t>吳憶婷</t>
    <phoneticPr fontId="18" type="noConversion"/>
  </si>
  <si>
    <t>控管</t>
    <phoneticPr fontId="18" type="noConversion"/>
  </si>
  <si>
    <t>導師費及學術研究費各20日</t>
    <phoneticPr fontId="18" type="noConversion"/>
  </si>
  <si>
    <t>劉慈雯</t>
    <phoneticPr fontId="18" type="noConversion"/>
  </si>
  <si>
    <t>王美玲</t>
    <phoneticPr fontId="18" type="noConversion"/>
  </si>
  <si>
    <t>王美玲 合計</t>
  </si>
  <si>
    <t>吳憶婷 合計</t>
  </si>
  <si>
    <t>李翠媚 合計</t>
  </si>
  <si>
    <t>林小萍 合計</t>
  </si>
  <si>
    <t>邱宥恩 合計</t>
  </si>
  <si>
    <t>施建伍 合計</t>
  </si>
  <si>
    <t>郭懿萱 合計</t>
  </si>
  <si>
    <t>陳冀珍 合計</t>
  </si>
  <si>
    <t>總計</t>
  </si>
  <si>
    <t xml:space="preserve">   （列報所得）</t>
    <phoneticPr fontId="18" type="noConversion"/>
  </si>
</sst>
</file>

<file path=xl/styles.xml><?xml version="1.0" encoding="utf-8"?>
<styleSheet xmlns="http://schemas.openxmlformats.org/spreadsheetml/2006/main">
  <numFmts count="2">
    <numFmt numFmtId="176" formatCode="#,##0_);[Red]\(#,##0\)"/>
    <numFmt numFmtId="177" formatCode="#,##0_ "/>
  </numFmts>
  <fonts count="30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8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8"/>
      <name val="新細明體"/>
      <family val="1"/>
      <charset val="136"/>
    </font>
    <font>
      <sz val="11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6" fontId="21" fillId="0" borderId="11" xfId="0" applyNumberFormat="1" applyFont="1" applyFill="1" applyBorder="1">
      <alignment vertical="center"/>
    </xf>
    <xf numFmtId="176" fontId="21" fillId="0" borderId="11" xfId="0" applyNumberFormat="1" applyFont="1" applyFill="1" applyBorder="1" applyAlignment="1">
      <alignment horizontal="left" vertical="center"/>
    </xf>
    <xf numFmtId="176" fontId="21" fillId="0" borderId="11" xfId="0" applyNumberFormat="1" applyFont="1" applyFill="1" applyBorder="1" applyAlignment="1">
      <alignment vertical="center" wrapText="1"/>
    </xf>
    <xf numFmtId="176" fontId="21" fillId="0" borderId="11" xfId="0" applyNumberFormat="1" applyFont="1" applyBorder="1" applyAlignment="1">
      <alignment vertical="center" wrapText="1"/>
    </xf>
    <xf numFmtId="176" fontId="22" fillId="0" borderId="11" xfId="0" applyNumberFormat="1" applyFont="1" applyBorder="1" applyAlignment="1">
      <alignment horizontal="left" vertical="center" wrapText="1"/>
    </xf>
    <xf numFmtId="176" fontId="22" fillId="0" borderId="11" xfId="0" applyNumberFormat="1" applyFont="1" applyBorder="1" applyAlignment="1">
      <alignment vertical="center" wrapText="1"/>
    </xf>
    <xf numFmtId="176" fontId="21" fillId="0" borderId="11" xfId="0" applyNumberFormat="1" applyFont="1" applyBorder="1" applyAlignment="1">
      <alignment horizontal="center" vertical="center"/>
    </xf>
    <xf numFmtId="176" fontId="21" fillId="0" borderId="11" xfId="0" applyNumberFormat="1" applyFont="1" applyFill="1" applyBorder="1" applyAlignment="1">
      <alignment horizontal="left" vertical="center" wrapText="1"/>
    </xf>
    <xf numFmtId="176" fontId="21" fillId="0" borderId="11" xfId="0" applyNumberFormat="1" applyFont="1" applyFill="1" applyBorder="1" applyAlignment="1">
      <alignment horizontal="center" vertical="center"/>
    </xf>
    <xf numFmtId="176" fontId="0" fillId="33" borderId="0" xfId="0" applyNumberFormat="1" applyFill="1">
      <alignment vertical="center"/>
    </xf>
    <xf numFmtId="176" fontId="21" fillId="0" borderId="11" xfId="0" applyNumberFormat="1" applyFont="1" applyFill="1" applyBorder="1" applyAlignment="1">
      <alignment horizontal="right" vertical="center" wrapText="1"/>
    </xf>
    <xf numFmtId="176" fontId="21" fillId="0" borderId="11" xfId="0" applyNumberFormat="1" applyFont="1" applyBorder="1" applyAlignment="1">
      <alignment horizontal="center" vertical="center" wrapText="1"/>
    </xf>
    <xf numFmtId="176" fontId="21" fillId="0" borderId="11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176" fontId="24" fillId="33" borderId="0" xfId="0" applyNumberFormat="1" applyFont="1" applyFill="1" applyBorder="1">
      <alignment vertical="center"/>
    </xf>
    <xf numFmtId="176" fontId="25" fillId="33" borderId="0" xfId="0" applyNumberFormat="1" applyFont="1" applyFill="1" applyBorder="1" applyAlignment="1">
      <alignment vertical="center" wrapText="1"/>
    </xf>
    <xf numFmtId="176" fontId="23" fillId="33" borderId="0" xfId="0" applyNumberFormat="1" applyFont="1" applyFill="1" applyBorder="1" applyAlignment="1">
      <alignment vertical="center" wrapText="1"/>
    </xf>
    <xf numFmtId="176" fontId="24" fillId="34" borderId="0" xfId="0" applyNumberFormat="1" applyFont="1" applyFill="1" applyBorder="1" applyAlignment="1">
      <alignment vertical="center"/>
    </xf>
    <xf numFmtId="176" fontId="26" fillId="34" borderId="0" xfId="0" applyNumberFormat="1" applyFont="1" applyFill="1" applyBorder="1">
      <alignment vertical="center"/>
    </xf>
    <xf numFmtId="176" fontId="25" fillId="34" borderId="0" xfId="0" applyNumberFormat="1" applyFont="1" applyFill="1" applyBorder="1">
      <alignment vertical="center"/>
    </xf>
    <xf numFmtId="176" fontId="24" fillId="35" borderId="0" xfId="0" applyNumberFormat="1" applyFont="1" applyFill="1" applyBorder="1" applyAlignment="1">
      <alignment horizontal="center" vertical="center"/>
    </xf>
    <xf numFmtId="176" fontId="24" fillId="33" borderId="0" xfId="0" applyNumberFormat="1" applyFont="1" applyFill="1" applyBorder="1" applyAlignment="1">
      <alignment horizontal="right" vertical="center"/>
    </xf>
    <xf numFmtId="176" fontId="23" fillId="33" borderId="10" xfId="0" applyNumberFormat="1" applyFont="1" applyFill="1" applyBorder="1" applyAlignment="1">
      <alignment vertical="center" wrapText="1"/>
    </xf>
    <xf numFmtId="176" fontId="26" fillId="34" borderId="10" xfId="0" applyNumberFormat="1" applyFont="1" applyFill="1" applyBorder="1">
      <alignment vertical="center"/>
    </xf>
    <xf numFmtId="176" fontId="25" fillId="34" borderId="10" xfId="0" applyNumberFormat="1" applyFont="1" applyFill="1" applyBorder="1">
      <alignment vertical="center"/>
    </xf>
    <xf numFmtId="176" fontId="21" fillId="0" borderId="0" xfId="0" applyNumberFormat="1" applyFont="1" applyBorder="1">
      <alignment vertical="center"/>
    </xf>
    <xf numFmtId="176" fontId="24" fillId="0" borderId="0" xfId="0" applyNumberFormat="1" applyFont="1" applyBorder="1">
      <alignment vertical="center"/>
    </xf>
    <xf numFmtId="176" fontId="25" fillId="35" borderId="0" xfId="0" applyNumberFormat="1" applyFont="1" applyFill="1" applyBorder="1">
      <alignment vertical="center"/>
    </xf>
    <xf numFmtId="176" fontId="24" fillId="33" borderId="0" xfId="0" applyNumberFormat="1" applyFont="1" applyFill="1" applyBorder="1" applyAlignment="1">
      <alignment horizontal="center" vertical="center"/>
    </xf>
    <xf numFmtId="49" fontId="24" fillId="34" borderId="0" xfId="0" applyNumberFormat="1" applyFont="1" applyFill="1" applyBorder="1">
      <alignment vertical="center"/>
    </xf>
    <xf numFmtId="176" fontId="27" fillId="33" borderId="0" xfId="0" applyNumberFormat="1" applyFont="1" applyFill="1" applyBorder="1" applyAlignment="1">
      <alignment vertical="center" wrapText="1"/>
    </xf>
    <xf numFmtId="176" fontId="25" fillId="0" borderId="0" xfId="0" applyNumberFormat="1" applyFont="1" applyBorder="1" applyAlignment="1">
      <alignment vertical="center" wrapText="1"/>
    </xf>
    <xf numFmtId="49" fontId="24" fillId="34" borderId="0" xfId="0" applyNumberFormat="1" applyFont="1" applyFill="1" applyBorder="1" applyAlignment="1">
      <alignment vertical="center" wrapText="1"/>
    </xf>
    <xf numFmtId="49" fontId="28" fillId="34" borderId="0" xfId="0" applyNumberFormat="1" applyFont="1" applyFill="1" applyBorder="1" applyAlignment="1">
      <alignment vertical="center" wrapText="1"/>
    </xf>
    <xf numFmtId="177" fontId="24" fillId="33" borderId="0" xfId="0" applyNumberFormat="1" applyFont="1" applyFill="1" applyBorder="1">
      <alignment vertical="center"/>
    </xf>
    <xf numFmtId="176" fontId="24" fillId="0" borderId="0" xfId="0" applyNumberFormat="1" applyFont="1" applyBorder="1" applyAlignment="1">
      <alignment horizontal="center" vertical="center"/>
    </xf>
    <xf numFmtId="176" fontId="24" fillId="0" borderId="0" xfId="0" applyNumberFormat="1" applyFont="1" applyBorder="1" applyAlignment="1">
      <alignment horizontal="right" vertic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>
      <alignment vertical="center"/>
    </xf>
    <xf numFmtId="176" fontId="29" fillId="34" borderId="0" xfId="0" applyNumberFormat="1" applyFont="1" applyFill="1" applyBorder="1" applyAlignment="1">
      <alignment vertical="center"/>
    </xf>
    <xf numFmtId="176" fontId="29" fillId="34" borderId="10" xfId="0" applyNumberFormat="1" applyFont="1" applyFill="1" applyBorder="1" applyAlignment="1">
      <alignment vertical="center"/>
    </xf>
    <xf numFmtId="176" fontId="24" fillId="35" borderId="10" xfId="0" applyNumberFormat="1" applyFont="1" applyFill="1" applyBorder="1" applyAlignment="1">
      <alignment horizontal="center" vertical="center"/>
    </xf>
    <xf numFmtId="49" fontId="24" fillId="34" borderId="10" xfId="0" applyNumberFormat="1" applyFont="1" applyFill="1" applyBorder="1">
      <alignment vertical="center"/>
    </xf>
    <xf numFmtId="176" fontId="24" fillId="33" borderId="10" xfId="0" applyNumberFormat="1" applyFont="1" applyFill="1" applyBorder="1" applyAlignment="1">
      <alignment horizontal="right" vertical="center"/>
    </xf>
    <xf numFmtId="176" fontId="24" fillId="0" borderId="10" xfId="0" applyNumberFormat="1" applyFont="1" applyBorder="1">
      <alignment vertical="center"/>
    </xf>
    <xf numFmtId="176" fontId="24" fillId="33" borderId="10" xfId="0" applyNumberFormat="1" applyFont="1" applyFill="1" applyBorder="1">
      <alignment vertical="center"/>
    </xf>
    <xf numFmtId="176" fontId="29" fillId="33" borderId="10" xfId="0" applyNumberFormat="1" applyFont="1" applyFill="1" applyBorder="1">
      <alignment vertical="center"/>
    </xf>
    <xf numFmtId="176" fontId="25" fillId="35" borderId="10" xfId="0" applyNumberFormat="1" applyFont="1" applyFill="1" applyBorder="1">
      <alignment vertical="center"/>
    </xf>
    <xf numFmtId="176" fontId="24" fillId="33" borderId="10" xfId="0" applyNumberFormat="1" applyFont="1" applyFill="1" applyBorder="1" applyAlignment="1">
      <alignment horizontal="center" vertical="center"/>
    </xf>
    <xf numFmtId="49" fontId="28" fillId="34" borderId="10" xfId="0" applyNumberFormat="1" applyFont="1" applyFill="1" applyBorder="1" applyAlignment="1">
      <alignment vertical="center" wrapText="1"/>
    </xf>
    <xf numFmtId="177" fontId="24" fillId="33" borderId="10" xfId="0" applyNumberFormat="1" applyFont="1" applyFill="1" applyBorder="1">
      <alignment vertical="center"/>
    </xf>
    <xf numFmtId="49" fontId="24" fillId="34" borderId="10" xfId="0" applyNumberFormat="1" applyFont="1" applyFill="1" applyBorder="1" applyAlignment="1">
      <alignment vertical="center" wrapText="1"/>
    </xf>
    <xf numFmtId="176" fontId="19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5"/>
  <sheetViews>
    <sheetView tabSelected="1" zoomScaleNormal="100" workbookViewId="0">
      <selection activeCell="G24" sqref="G24:I24"/>
    </sheetView>
  </sheetViews>
  <sheetFormatPr defaultColWidth="9" defaultRowHeight="16.5" outlineLevelRow="2"/>
  <cols>
    <col min="1" max="2" width="7.25" style="28" customWidth="1"/>
    <col min="3" max="4" width="5.625" style="28" customWidth="1"/>
    <col min="5" max="5" width="6.375" style="28" customWidth="1"/>
    <col min="6" max="6" width="5.375" style="37" customWidth="1"/>
    <col min="7" max="7" width="11.375" style="28" customWidth="1"/>
    <col min="8" max="8" width="5.125" style="38" customWidth="1"/>
    <col min="9" max="11" width="8.75" style="28" customWidth="1"/>
    <col min="12" max="12" width="8.75" style="38" customWidth="1"/>
    <col min="13" max="15" width="8" style="38" customWidth="1"/>
    <col min="16" max="16" width="8" style="28" customWidth="1"/>
    <col min="17" max="18" width="9.375" style="28" customWidth="1"/>
    <col min="19" max="19" width="5.875" style="28" customWidth="1"/>
    <col min="20" max="16384" width="9" style="28"/>
  </cols>
  <sheetData>
    <row r="1" spans="1:19" ht="28.5" customHeight="1">
      <c r="A1" s="54" t="s">
        <v>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19" s="27" customFormat="1" ht="35.25" customHeight="1">
      <c r="A2" s="1" t="s">
        <v>0</v>
      </c>
      <c r="B2" s="2" t="s">
        <v>6</v>
      </c>
      <c r="C2" s="3" t="s">
        <v>1</v>
      </c>
      <c r="D2" s="1" t="s">
        <v>7</v>
      </c>
      <c r="E2" s="8" t="s">
        <v>8</v>
      </c>
      <c r="F2" s="9" t="s">
        <v>9</v>
      </c>
      <c r="G2" s="3" t="s">
        <v>10</v>
      </c>
      <c r="H2" s="11" t="s">
        <v>11</v>
      </c>
      <c r="I2" s="4" t="s">
        <v>12</v>
      </c>
      <c r="J2" s="5" t="s">
        <v>13</v>
      </c>
      <c r="K2" s="6" t="s">
        <v>14</v>
      </c>
      <c r="L2" s="13" t="s">
        <v>15</v>
      </c>
      <c r="M2" s="4" t="s">
        <v>51</v>
      </c>
      <c r="N2" s="4" t="s">
        <v>52</v>
      </c>
      <c r="O2" s="4" t="s">
        <v>53</v>
      </c>
      <c r="P2" s="12" t="s">
        <v>54</v>
      </c>
      <c r="Q2" s="13" t="s">
        <v>55</v>
      </c>
      <c r="R2" s="7" t="s">
        <v>56</v>
      </c>
    </row>
    <row r="3" spans="1:19" s="16" customFormat="1" ht="32.25" customHeight="1" outlineLevel="2">
      <c r="A3" s="16" t="s">
        <v>61</v>
      </c>
      <c r="B3" s="19" t="s">
        <v>62</v>
      </c>
      <c r="C3" s="18" t="s">
        <v>20</v>
      </c>
      <c r="D3" s="20" t="s">
        <v>2</v>
      </c>
      <c r="E3" s="21" t="s">
        <v>22</v>
      </c>
      <c r="F3" s="22">
        <v>180</v>
      </c>
      <c r="G3" s="31" t="s">
        <v>16</v>
      </c>
      <c r="H3" s="23">
        <v>20</v>
      </c>
      <c r="I3" s="28">
        <v>14073</v>
      </c>
      <c r="J3" s="28">
        <v>10736</v>
      </c>
      <c r="K3" s="28">
        <v>1333</v>
      </c>
      <c r="L3" s="23">
        <f>SUM(I3:K3)</f>
        <v>26142</v>
      </c>
      <c r="M3" s="23">
        <v>576</v>
      </c>
      <c r="N3" s="23">
        <v>446</v>
      </c>
      <c r="O3" s="23"/>
      <c r="Q3" s="16">
        <f>L3-SUM(M3:P3)</f>
        <v>25120</v>
      </c>
      <c r="R3" s="33" t="s">
        <v>23</v>
      </c>
      <c r="S3" s="17"/>
    </row>
    <row r="4" spans="1:19" s="16" customFormat="1" ht="32.25" customHeight="1" outlineLevel="1">
      <c r="B4" s="42" t="s">
        <v>63</v>
      </c>
      <c r="C4" s="24"/>
      <c r="D4" s="25"/>
      <c r="E4" s="26"/>
      <c r="F4" s="43"/>
      <c r="G4" s="44"/>
      <c r="H4" s="45">
        <f t="shared" ref="H4:Q4" si="0">SUBTOTAL(9,H3:H3)</f>
        <v>20</v>
      </c>
      <c r="I4" s="46">
        <f t="shared" si="0"/>
        <v>14073</v>
      </c>
      <c r="J4" s="46">
        <f t="shared" si="0"/>
        <v>10736</v>
      </c>
      <c r="K4" s="46">
        <f t="shared" si="0"/>
        <v>1333</v>
      </c>
      <c r="L4" s="45">
        <f t="shared" si="0"/>
        <v>26142</v>
      </c>
      <c r="M4" s="45">
        <f t="shared" si="0"/>
        <v>576</v>
      </c>
      <c r="N4" s="45">
        <f t="shared" si="0"/>
        <v>446</v>
      </c>
      <c r="O4" s="45">
        <f t="shared" si="0"/>
        <v>0</v>
      </c>
      <c r="P4" s="47">
        <f t="shared" si="0"/>
        <v>0</v>
      </c>
      <c r="Q4" s="47">
        <f t="shared" si="0"/>
        <v>25120</v>
      </c>
      <c r="R4" s="33"/>
      <c r="S4" s="17"/>
    </row>
    <row r="5" spans="1:19" s="16" customFormat="1" ht="32.25" customHeight="1" outlineLevel="2">
      <c r="A5" s="16" t="s">
        <v>57</v>
      </c>
      <c r="B5" s="16" t="s">
        <v>58</v>
      </c>
      <c r="C5" s="18" t="s">
        <v>59</v>
      </c>
      <c r="D5" s="20" t="s">
        <v>2</v>
      </c>
      <c r="E5" s="29" t="s">
        <v>3</v>
      </c>
      <c r="F5" s="30">
        <v>190</v>
      </c>
      <c r="G5" s="31" t="s">
        <v>16</v>
      </c>
      <c r="H5" s="23">
        <v>20</v>
      </c>
      <c r="I5" s="28">
        <v>14517</v>
      </c>
      <c r="J5" s="28">
        <v>13420</v>
      </c>
      <c r="K5" s="28">
        <v>400</v>
      </c>
      <c r="L5" s="23">
        <f>SUM(I5:K5)</f>
        <v>28337</v>
      </c>
      <c r="M5" s="16">
        <v>303</v>
      </c>
      <c r="N5" s="16">
        <v>234</v>
      </c>
      <c r="Q5" s="16">
        <f>L5-SUM(M5:P5)</f>
        <v>27800</v>
      </c>
      <c r="R5" s="32" t="s">
        <v>17</v>
      </c>
    </row>
    <row r="6" spans="1:19" s="16" customFormat="1" ht="32.25" customHeight="1" outlineLevel="1">
      <c r="B6" s="48" t="s">
        <v>64</v>
      </c>
      <c r="C6" s="24"/>
      <c r="D6" s="25"/>
      <c r="E6" s="49"/>
      <c r="F6" s="50"/>
      <c r="G6" s="44"/>
      <c r="H6" s="45">
        <f t="shared" ref="H6:Q6" si="1">SUBTOTAL(9,H5:H5)</f>
        <v>20</v>
      </c>
      <c r="I6" s="46">
        <f t="shared" si="1"/>
        <v>14517</v>
      </c>
      <c r="J6" s="46">
        <f t="shared" si="1"/>
        <v>13420</v>
      </c>
      <c r="K6" s="46">
        <f t="shared" si="1"/>
        <v>400</v>
      </c>
      <c r="L6" s="45">
        <f t="shared" si="1"/>
        <v>28337</v>
      </c>
      <c r="M6" s="47">
        <f t="shared" si="1"/>
        <v>303</v>
      </c>
      <c r="N6" s="47">
        <f t="shared" si="1"/>
        <v>234</v>
      </c>
      <c r="O6" s="47">
        <f t="shared" si="1"/>
        <v>0</v>
      </c>
      <c r="P6" s="47">
        <f t="shared" si="1"/>
        <v>0</v>
      </c>
      <c r="Q6" s="47">
        <f t="shared" si="1"/>
        <v>27800</v>
      </c>
      <c r="R6" s="32"/>
    </row>
    <row r="7" spans="1:19" s="16" customFormat="1" ht="32.25" customHeight="1" outlineLevel="2">
      <c r="A7" s="16" t="s">
        <v>24</v>
      </c>
      <c r="B7" s="19" t="s">
        <v>25</v>
      </c>
      <c r="C7" s="18" t="s">
        <v>26</v>
      </c>
      <c r="D7" s="20" t="s">
        <v>2</v>
      </c>
      <c r="E7" s="21" t="s">
        <v>22</v>
      </c>
      <c r="F7" s="22">
        <v>180</v>
      </c>
      <c r="G7" s="34" t="s">
        <v>27</v>
      </c>
      <c r="H7" s="23">
        <v>4</v>
      </c>
      <c r="I7" s="28">
        <v>2815</v>
      </c>
      <c r="J7" s="28">
        <v>2147</v>
      </c>
      <c r="K7" s="28">
        <v>267</v>
      </c>
      <c r="L7" s="23">
        <f>SUM(I7:K7)</f>
        <v>5229</v>
      </c>
      <c r="M7" s="23">
        <v>279</v>
      </c>
      <c r="N7" s="23">
        <v>591</v>
      </c>
      <c r="O7" s="23">
        <v>229</v>
      </c>
      <c r="Q7" s="16">
        <f>L7-SUM(M7:P7)</f>
        <v>4130</v>
      </c>
      <c r="R7" s="33" t="s">
        <v>28</v>
      </c>
    </row>
    <row r="8" spans="1:19" s="16" customFormat="1" ht="32.25" customHeight="1" outlineLevel="2">
      <c r="A8" s="16" t="s">
        <v>45</v>
      </c>
      <c r="B8" s="19" t="s">
        <v>25</v>
      </c>
      <c r="C8" s="18" t="s">
        <v>42</v>
      </c>
      <c r="D8" s="20" t="s">
        <v>2</v>
      </c>
      <c r="E8" s="21" t="s">
        <v>22</v>
      </c>
      <c r="F8" s="22">
        <v>180</v>
      </c>
      <c r="G8" s="35" t="s">
        <v>46</v>
      </c>
      <c r="H8" s="23">
        <v>2</v>
      </c>
      <c r="I8" s="28">
        <v>1407</v>
      </c>
      <c r="J8" s="16">
        <v>1074</v>
      </c>
      <c r="K8" s="16">
        <v>133</v>
      </c>
      <c r="L8" s="23">
        <f>SUM(I8:K8)</f>
        <v>2614</v>
      </c>
      <c r="M8" s="23"/>
      <c r="N8" s="23"/>
      <c r="O8" s="23"/>
      <c r="Q8" s="16">
        <f>L8-SUM(M8:P8)</f>
        <v>2614</v>
      </c>
      <c r="R8" s="33" t="s">
        <v>47</v>
      </c>
    </row>
    <row r="9" spans="1:19" s="16" customFormat="1" ht="32.25" customHeight="1" outlineLevel="1">
      <c r="B9" s="42" t="s">
        <v>65</v>
      </c>
      <c r="C9" s="24"/>
      <c r="D9" s="25"/>
      <c r="E9" s="26"/>
      <c r="F9" s="43"/>
      <c r="G9" s="51"/>
      <c r="H9" s="45">
        <f t="shared" ref="H9:Q9" si="2">SUBTOTAL(9,H7:H8)</f>
        <v>6</v>
      </c>
      <c r="I9" s="46">
        <f t="shared" si="2"/>
        <v>4222</v>
      </c>
      <c r="J9" s="47">
        <f t="shared" si="2"/>
        <v>3221</v>
      </c>
      <c r="K9" s="47">
        <f t="shared" si="2"/>
        <v>400</v>
      </c>
      <c r="L9" s="45">
        <f t="shared" si="2"/>
        <v>7843</v>
      </c>
      <c r="M9" s="45">
        <f t="shared" si="2"/>
        <v>279</v>
      </c>
      <c r="N9" s="45">
        <f t="shared" si="2"/>
        <v>591</v>
      </c>
      <c r="O9" s="45">
        <f t="shared" si="2"/>
        <v>229</v>
      </c>
      <c r="P9" s="47">
        <f t="shared" si="2"/>
        <v>0</v>
      </c>
      <c r="Q9" s="47">
        <f t="shared" si="2"/>
        <v>6744</v>
      </c>
      <c r="R9" s="33"/>
    </row>
    <row r="10" spans="1:19" s="16" customFormat="1" ht="32.25" customHeight="1" outlineLevel="2">
      <c r="A10" s="16" t="s">
        <v>18</v>
      </c>
      <c r="B10" s="19" t="s">
        <v>19</v>
      </c>
      <c r="C10" s="18" t="s">
        <v>20</v>
      </c>
      <c r="D10" s="20" t="s">
        <v>2</v>
      </c>
      <c r="E10" s="21" t="s">
        <v>21</v>
      </c>
      <c r="F10" s="22">
        <v>190</v>
      </c>
      <c r="G10" s="31" t="s">
        <v>16</v>
      </c>
      <c r="H10" s="23">
        <v>20</v>
      </c>
      <c r="I10" s="28">
        <v>14517</v>
      </c>
      <c r="J10" s="28">
        <v>13420</v>
      </c>
      <c r="K10" s="28">
        <v>1333</v>
      </c>
      <c r="L10" s="23">
        <f>SUM(I10:K10)</f>
        <v>29270</v>
      </c>
      <c r="M10" s="23">
        <v>605</v>
      </c>
      <c r="N10" s="23">
        <v>468</v>
      </c>
      <c r="O10" s="23"/>
      <c r="Q10" s="16">
        <f>L10-SUM(M10:P10)</f>
        <v>28197</v>
      </c>
      <c r="R10" s="33" t="s">
        <v>60</v>
      </c>
    </row>
    <row r="11" spans="1:19" s="16" customFormat="1" ht="32.25" customHeight="1" outlineLevel="1">
      <c r="B11" s="42" t="s">
        <v>66</v>
      </c>
      <c r="C11" s="24"/>
      <c r="D11" s="25"/>
      <c r="E11" s="26"/>
      <c r="F11" s="43"/>
      <c r="G11" s="44"/>
      <c r="H11" s="45">
        <f t="shared" ref="H11:Q11" si="3">SUBTOTAL(9,H10:H10)</f>
        <v>20</v>
      </c>
      <c r="I11" s="46">
        <f t="shared" si="3"/>
        <v>14517</v>
      </c>
      <c r="J11" s="46">
        <f t="shared" si="3"/>
        <v>13420</v>
      </c>
      <c r="K11" s="46">
        <f t="shared" si="3"/>
        <v>1333</v>
      </c>
      <c r="L11" s="45">
        <f t="shared" si="3"/>
        <v>29270</v>
      </c>
      <c r="M11" s="45">
        <f t="shared" si="3"/>
        <v>605</v>
      </c>
      <c r="N11" s="45">
        <f t="shared" si="3"/>
        <v>468</v>
      </c>
      <c r="O11" s="45">
        <f t="shared" si="3"/>
        <v>0</v>
      </c>
      <c r="P11" s="47">
        <f t="shared" si="3"/>
        <v>0</v>
      </c>
      <c r="Q11" s="47">
        <f t="shared" si="3"/>
        <v>28197</v>
      </c>
      <c r="R11" s="33"/>
    </row>
    <row r="12" spans="1:19" s="16" customFormat="1" ht="32.25" customHeight="1" outlineLevel="2">
      <c r="A12" s="16" t="s">
        <v>38</v>
      </c>
      <c r="B12" s="19" t="s">
        <v>39</v>
      </c>
      <c r="C12" s="18" t="s">
        <v>40</v>
      </c>
      <c r="D12" s="20" t="s">
        <v>2</v>
      </c>
      <c r="E12" s="21" t="s">
        <v>21</v>
      </c>
      <c r="F12" s="22">
        <v>190</v>
      </c>
      <c r="G12" s="34" t="s">
        <v>41</v>
      </c>
      <c r="H12" s="23">
        <v>1</v>
      </c>
      <c r="I12" s="28">
        <v>726</v>
      </c>
      <c r="J12" s="28">
        <v>671</v>
      </c>
      <c r="K12" s="28">
        <v>67</v>
      </c>
      <c r="L12" s="23">
        <f>SUM(I12:K12)</f>
        <v>1464</v>
      </c>
      <c r="M12" s="23">
        <v>28</v>
      </c>
      <c r="N12" s="23"/>
      <c r="O12" s="23"/>
      <c r="P12" s="23"/>
      <c r="Q12" s="16">
        <f>L12-SUM(M12:P12)</f>
        <v>1436</v>
      </c>
      <c r="R12" s="33" t="s">
        <v>37</v>
      </c>
    </row>
    <row r="13" spans="1:19" s="16" customFormat="1" ht="32.25" customHeight="1" outlineLevel="2">
      <c r="A13" s="16" t="s">
        <v>38</v>
      </c>
      <c r="B13" s="19" t="s">
        <v>39</v>
      </c>
      <c r="C13" s="18" t="s">
        <v>42</v>
      </c>
      <c r="D13" s="20" t="s">
        <v>2</v>
      </c>
      <c r="E13" s="21" t="s">
        <v>21</v>
      </c>
      <c r="F13" s="22">
        <v>190</v>
      </c>
      <c r="G13" s="35" t="s">
        <v>43</v>
      </c>
      <c r="H13" s="23">
        <v>14</v>
      </c>
      <c r="I13" s="36">
        <v>10162</v>
      </c>
      <c r="J13" s="36">
        <v>9394</v>
      </c>
      <c r="K13" s="36">
        <v>933</v>
      </c>
      <c r="L13" s="23">
        <f>SUM(I13:K13)</f>
        <v>20489</v>
      </c>
      <c r="M13" s="23"/>
      <c r="N13" s="23"/>
      <c r="O13" s="23"/>
      <c r="Q13" s="16">
        <f>L13-SUM(M13:P13)</f>
        <v>20489</v>
      </c>
      <c r="R13" s="17" t="s">
        <v>44</v>
      </c>
    </row>
    <row r="14" spans="1:19" s="16" customFormat="1" ht="32.25" customHeight="1" outlineLevel="1">
      <c r="B14" s="42" t="s">
        <v>67</v>
      </c>
      <c r="C14" s="24"/>
      <c r="D14" s="25"/>
      <c r="E14" s="26"/>
      <c r="F14" s="43"/>
      <c r="G14" s="51"/>
      <c r="H14" s="45">
        <f t="shared" ref="H14:Q14" si="4">SUBTOTAL(9,H12:H13)</f>
        <v>15</v>
      </c>
      <c r="I14" s="52">
        <f t="shared" si="4"/>
        <v>10888</v>
      </c>
      <c r="J14" s="52">
        <f t="shared" si="4"/>
        <v>10065</v>
      </c>
      <c r="K14" s="52">
        <f t="shared" si="4"/>
        <v>1000</v>
      </c>
      <c r="L14" s="45">
        <f t="shared" si="4"/>
        <v>21953</v>
      </c>
      <c r="M14" s="45">
        <f t="shared" si="4"/>
        <v>28</v>
      </c>
      <c r="N14" s="45">
        <f t="shared" si="4"/>
        <v>0</v>
      </c>
      <c r="O14" s="45">
        <f t="shared" si="4"/>
        <v>0</v>
      </c>
      <c r="P14" s="47">
        <f t="shared" si="4"/>
        <v>0</v>
      </c>
      <c r="Q14" s="47">
        <f t="shared" si="4"/>
        <v>21925</v>
      </c>
      <c r="R14" s="17"/>
    </row>
    <row r="15" spans="1:19" s="16" customFormat="1" ht="32.25" customHeight="1" outlineLevel="2">
      <c r="A15" s="16" t="s">
        <v>34</v>
      </c>
      <c r="B15" s="19" t="s">
        <v>35</v>
      </c>
      <c r="C15" s="18" t="s">
        <v>31</v>
      </c>
      <c r="D15" s="20" t="s">
        <v>2</v>
      </c>
      <c r="E15" s="21" t="s">
        <v>21</v>
      </c>
      <c r="F15" s="22">
        <v>190</v>
      </c>
      <c r="G15" s="34" t="s">
        <v>36</v>
      </c>
      <c r="H15" s="23">
        <v>1</v>
      </c>
      <c r="I15" s="28">
        <v>726</v>
      </c>
      <c r="J15" s="28">
        <v>671</v>
      </c>
      <c r="K15" s="28">
        <v>67</v>
      </c>
      <c r="L15" s="23">
        <f>SUM(I15:K15)</f>
        <v>1464</v>
      </c>
      <c r="M15" s="23"/>
      <c r="N15" s="23"/>
      <c r="O15" s="23"/>
      <c r="Q15" s="16">
        <f>L15-SUM(M15:P15)</f>
        <v>1464</v>
      </c>
      <c r="R15" s="33" t="s">
        <v>37</v>
      </c>
    </row>
    <row r="16" spans="1:19" s="16" customFormat="1" ht="32.25" customHeight="1" outlineLevel="1">
      <c r="B16" s="42" t="s">
        <v>68</v>
      </c>
      <c r="C16" s="24"/>
      <c r="D16" s="25"/>
      <c r="E16" s="26"/>
      <c r="F16" s="43"/>
      <c r="G16" s="53"/>
      <c r="H16" s="45">
        <f t="shared" ref="H16:Q16" si="5">SUBTOTAL(9,H15:H15)</f>
        <v>1</v>
      </c>
      <c r="I16" s="46">
        <f t="shared" si="5"/>
        <v>726</v>
      </c>
      <c r="J16" s="46">
        <f t="shared" si="5"/>
        <v>671</v>
      </c>
      <c r="K16" s="46">
        <f t="shared" si="5"/>
        <v>67</v>
      </c>
      <c r="L16" s="45">
        <f t="shared" si="5"/>
        <v>1464</v>
      </c>
      <c r="M16" s="45">
        <f t="shared" si="5"/>
        <v>0</v>
      </c>
      <c r="N16" s="45">
        <f t="shared" si="5"/>
        <v>0</v>
      </c>
      <c r="O16" s="45">
        <f t="shared" si="5"/>
        <v>0</v>
      </c>
      <c r="P16" s="47">
        <f t="shared" si="5"/>
        <v>0</v>
      </c>
      <c r="Q16" s="47">
        <f t="shared" si="5"/>
        <v>1464</v>
      </c>
      <c r="R16" s="33"/>
    </row>
    <row r="17" spans="1:18" s="16" customFormat="1" ht="32.25" customHeight="1" outlineLevel="2">
      <c r="A17" s="16" t="s">
        <v>29</v>
      </c>
      <c r="B17" s="19" t="s">
        <v>30</v>
      </c>
      <c r="C17" s="18" t="s">
        <v>31</v>
      </c>
      <c r="D17" s="20" t="s">
        <v>2</v>
      </c>
      <c r="E17" s="21" t="s">
        <v>21</v>
      </c>
      <c r="F17" s="22">
        <v>190</v>
      </c>
      <c r="G17" s="35" t="s">
        <v>32</v>
      </c>
      <c r="H17" s="23">
        <v>2</v>
      </c>
      <c r="I17" s="28">
        <v>1452</v>
      </c>
      <c r="J17" s="28">
        <v>1342</v>
      </c>
      <c r="K17" s="28">
        <v>133</v>
      </c>
      <c r="L17" s="23">
        <f>SUM(I17:K17)</f>
        <v>2927</v>
      </c>
      <c r="M17" s="23"/>
      <c r="N17" s="23"/>
      <c r="O17" s="23">
        <v>56</v>
      </c>
      <c r="Q17" s="16">
        <f>L17-SUM(M17:P17)</f>
        <v>2871</v>
      </c>
      <c r="R17" s="33" t="s">
        <v>33</v>
      </c>
    </row>
    <row r="18" spans="1:18" s="16" customFormat="1" ht="32.25" customHeight="1" outlineLevel="1">
      <c r="B18" s="42" t="s">
        <v>69</v>
      </c>
      <c r="C18" s="24"/>
      <c r="D18" s="25"/>
      <c r="E18" s="26"/>
      <c r="F18" s="43"/>
      <c r="G18" s="51"/>
      <c r="H18" s="45">
        <f t="shared" ref="H18:Q18" si="6">SUBTOTAL(9,H17:H17)</f>
        <v>2</v>
      </c>
      <c r="I18" s="46">
        <f t="shared" si="6"/>
        <v>1452</v>
      </c>
      <c r="J18" s="46">
        <f t="shared" si="6"/>
        <v>1342</v>
      </c>
      <c r="K18" s="46">
        <f t="shared" si="6"/>
        <v>133</v>
      </c>
      <c r="L18" s="45">
        <f t="shared" si="6"/>
        <v>2927</v>
      </c>
      <c r="M18" s="45">
        <f t="shared" si="6"/>
        <v>0</v>
      </c>
      <c r="N18" s="45">
        <f t="shared" si="6"/>
        <v>0</v>
      </c>
      <c r="O18" s="45">
        <f t="shared" si="6"/>
        <v>56</v>
      </c>
      <c r="P18" s="47">
        <f t="shared" si="6"/>
        <v>0</v>
      </c>
      <c r="Q18" s="47">
        <f t="shared" si="6"/>
        <v>2871</v>
      </c>
      <c r="R18" s="33"/>
    </row>
    <row r="19" spans="1:18" s="16" customFormat="1" ht="32.25" customHeight="1" outlineLevel="2">
      <c r="A19" s="16" t="s">
        <v>45</v>
      </c>
      <c r="B19" s="19" t="s">
        <v>48</v>
      </c>
      <c r="C19" s="18" t="s">
        <v>42</v>
      </c>
      <c r="D19" s="20" t="s">
        <v>2</v>
      </c>
      <c r="E19" s="21" t="s">
        <v>22</v>
      </c>
      <c r="F19" s="22">
        <v>170</v>
      </c>
      <c r="G19" s="35" t="s">
        <v>49</v>
      </c>
      <c r="H19" s="23">
        <v>1</v>
      </c>
      <c r="I19" s="36">
        <v>681</v>
      </c>
      <c r="J19" s="36">
        <v>537</v>
      </c>
      <c r="K19" s="36">
        <v>67</v>
      </c>
      <c r="L19" s="23">
        <f>SUM(I19:K19)</f>
        <v>1285</v>
      </c>
      <c r="M19" s="23"/>
      <c r="N19" s="23"/>
      <c r="O19" s="23">
        <v>28</v>
      </c>
      <c r="Q19" s="16">
        <f>L19-SUM(M19:P19)</f>
        <v>1257</v>
      </c>
      <c r="R19" s="33" t="s">
        <v>50</v>
      </c>
    </row>
    <row r="20" spans="1:18" s="16" customFormat="1" ht="32.25" customHeight="1" outlineLevel="1">
      <c r="B20" s="42" t="s">
        <v>70</v>
      </c>
      <c r="C20" s="24"/>
      <c r="D20" s="25"/>
      <c r="E20" s="26"/>
      <c r="F20" s="43"/>
      <c r="G20" s="51"/>
      <c r="H20" s="45">
        <f t="shared" ref="H20:Q20" si="7">SUBTOTAL(9,H19:H19)</f>
        <v>1</v>
      </c>
      <c r="I20" s="52">
        <f t="shared" si="7"/>
        <v>681</v>
      </c>
      <c r="J20" s="52">
        <f t="shared" si="7"/>
        <v>537</v>
      </c>
      <c r="K20" s="52">
        <f t="shared" si="7"/>
        <v>67</v>
      </c>
      <c r="L20" s="45">
        <f t="shared" si="7"/>
        <v>1285</v>
      </c>
      <c r="M20" s="45">
        <f t="shared" si="7"/>
        <v>0</v>
      </c>
      <c r="N20" s="45">
        <f t="shared" si="7"/>
        <v>0</v>
      </c>
      <c r="O20" s="45">
        <f t="shared" si="7"/>
        <v>28</v>
      </c>
      <c r="P20" s="47">
        <f t="shared" si="7"/>
        <v>0</v>
      </c>
      <c r="Q20" s="47">
        <f t="shared" si="7"/>
        <v>1257</v>
      </c>
      <c r="R20" s="33"/>
    </row>
    <row r="21" spans="1:18" s="16" customFormat="1" ht="32.25" customHeight="1">
      <c r="B21" s="41" t="s">
        <v>71</v>
      </c>
      <c r="C21" s="18"/>
      <c r="D21" s="20"/>
      <c r="E21" s="21"/>
      <c r="F21" s="22"/>
      <c r="G21" s="35"/>
      <c r="H21" s="23">
        <f t="shared" ref="H21:Q21" si="8">SUBTOTAL(9,H3:H19)</f>
        <v>85</v>
      </c>
      <c r="I21" s="36">
        <f t="shared" si="8"/>
        <v>61076</v>
      </c>
      <c r="J21" s="36">
        <f t="shared" si="8"/>
        <v>53412</v>
      </c>
      <c r="K21" s="36">
        <f t="shared" si="8"/>
        <v>4733</v>
      </c>
      <c r="L21" s="23">
        <f t="shared" si="8"/>
        <v>119221</v>
      </c>
      <c r="M21" s="23">
        <f t="shared" si="8"/>
        <v>1791</v>
      </c>
      <c r="N21" s="23">
        <f t="shared" si="8"/>
        <v>1739</v>
      </c>
      <c r="O21" s="23">
        <f t="shared" si="8"/>
        <v>313</v>
      </c>
      <c r="P21" s="16">
        <f t="shared" si="8"/>
        <v>0</v>
      </c>
      <c r="Q21" s="16">
        <f t="shared" si="8"/>
        <v>115378</v>
      </c>
      <c r="R21" s="33"/>
    </row>
    <row r="23" spans="1:18" s="10" customFormat="1" ht="34.5" customHeight="1">
      <c r="A23" s="14" t="s">
        <v>4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 s="10" customFormat="1" ht="23.25" customHeight="1">
      <c r="A24"/>
      <c r="B24"/>
      <c r="C24"/>
      <c r="D24"/>
      <c r="E24"/>
      <c r="F24"/>
      <c r="G24" s="55" t="s">
        <v>72</v>
      </c>
      <c r="H24" s="55"/>
      <c r="I24" s="55"/>
      <c r="J24"/>
      <c r="K24"/>
      <c r="L24"/>
      <c r="M24"/>
      <c r="N24"/>
      <c r="O24"/>
      <c r="P24"/>
      <c r="Q24"/>
      <c r="R24"/>
    </row>
    <row r="25" spans="1:18" s="16" customFormat="1" ht="34.5" customHeight="1">
      <c r="A25" s="28"/>
      <c r="B25" s="28"/>
      <c r="C25" s="28"/>
      <c r="D25" s="28"/>
      <c r="E25" s="28"/>
      <c r="F25" s="37"/>
      <c r="G25" s="28"/>
      <c r="H25" s="38"/>
      <c r="I25" s="28"/>
      <c r="J25" s="28"/>
      <c r="K25" s="28"/>
      <c r="L25" s="38"/>
      <c r="M25" s="38"/>
      <c r="N25" s="38"/>
      <c r="O25" s="38"/>
      <c r="P25" s="28"/>
      <c r="Q25" s="28"/>
      <c r="R25" s="28"/>
    </row>
    <row r="26" spans="1:18" s="16" customFormat="1" ht="34.5" customHeight="1">
      <c r="A26" s="28"/>
      <c r="B26" s="28"/>
      <c r="C26" s="28"/>
      <c r="D26" s="28"/>
      <c r="E26" s="28"/>
      <c r="F26" s="37"/>
      <c r="G26" s="28"/>
      <c r="H26" s="38"/>
      <c r="I26" s="28"/>
      <c r="J26" s="28"/>
      <c r="K26" s="28"/>
      <c r="L26" s="38"/>
      <c r="M26" s="38"/>
      <c r="N26" s="38"/>
      <c r="O26" s="38"/>
      <c r="P26" s="28"/>
      <c r="Q26" s="28"/>
      <c r="R26" s="28"/>
    </row>
    <row r="27" spans="1:18" s="16" customFormat="1" ht="34.5" customHeight="1">
      <c r="A27" s="28"/>
      <c r="B27" s="28"/>
      <c r="C27" s="28"/>
      <c r="D27" s="28"/>
      <c r="E27" s="28"/>
      <c r="F27" s="37"/>
      <c r="G27" s="28"/>
      <c r="H27" s="38"/>
      <c r="I27" s="28"/>
      <c r="J27" s="28"/>
      <c r="K27" s="28"/>
      <c r="L27" s="38"/>
      <c r="M27" s="38"/>
      <c r="N27" s="38"/>
      <c r="O27" s="38"/>
      <c r="P27" s="28"/>
      <c r="Q27" s="28"/>
      <c r="R27" s="28"/>
    </row>
    <row r="28" spans="1:18" s="16" customFormat="1" ht="22.5" customHeight="1">
      <c r="A28" s="28"/>
      <c r="B28" s="28"/>
      <c r="C28" s="28"/>
      <c r="D28" s="28"/>
      <c r="E28" s="28"/>
      <c r="F28" s="37"/>
      <c r="G28" s="28"/>
      <c r="H28" s="38"/>
      <c r="I28" s="28"/>
      <c r="J28" s="28"/>
      <c r="K28" s="28"/>
      <c r="L28" s="38"/>
      <c r="M28" s="38"/>
      <c r="N28" s="38"/>
      <c r="O28" s="38"/>
      <c r="P28" s="28"/>
      <c r="Q28" s="28"/>
      <c r="R28" s="28"/>
    </row>
    <row r="29" spans="1:18" s="16" customFormat="1" ht="34.5" customHeight="1">
      <c r="A29" s="28"/>
      <c r="B29" s="28"/>
      <c r="C29" s="28"/>
      <c r="D29" s="28"/>
      <c r="E29" s="28"/>
      <c r="F29" s="37"/>
      <c r="G29" s="28"/>
      <c r="H29" s="38"/>
      <c r="I29" s="28"/>
      <c r="J29" s="28"/>
      <c r="K29" s="28"/>
      <c r="L29" s="38"/>
      <c r="M29" s="38"/>
      <c r="N29" s="38"/>
      <c r="O29" s="38"/>
      <c r="P29" s="28"/>
      <c r="Q29" s="28"/>
      <c r="R29" s="28"/>
    </row>
    <row r="30" spans="1:18" s="16" customFormat="1" ht="34.5" customHeight="1">
      <c r="A30" s="28"/>
      <c r="B30" s="28"/>
      <c r="C30" s="28"/>
      <c r="D30" s="28"/>
      <c r="E30" s="28"/>
      <c r="F30" s="37"/>
      <c r="G30" s="28"/>
      <c r="H30" s="38"/>
      <c r="I30" s="28"/>
      <c r="J30" s="28"/>
      <c r="K30" s="28"/>
      <c r="L30" s="38"/>
      <c r="M30" s="38"/>
      <c r="N30" s="38"/>
      <c r="O30" s="38"/>
      <c r="P30" s="28"/>
      <c r="Q30" s="28"/>
      <c r="R30" s="28"/>
    </row>
    <row r="31" spans="1:18" s="16" customFormat="1" ht="34.5" customHeight="1">
      <c r="A31" s="28"/>
      <c r="B31" s="28"/>
      <c r="C31" s="28"/>
      <c r="D31" s="28"/>
      <c r="E31" s="28"/>
      <c r="F31" s="37"/>
      <c r="G31" s="28"/>
      <c r="H31" s="38"/>
      <c r="I31" s="28"/>
      <c r="J31" s="28"/>
      <c r="K31" s="28"/>
      <c r="L31" s="38"/>
      <c r="M31" s="38"/>
      <c r="N31" s="38"/>
      <c r="O31" s="38"/>
      <c r="P31" s="28"/>
      <c r="Q31" s="28"/>
      <c r="R31" s="28"/>
    </row>
    <row r="32" spans="1:18" s="16" customFormat="1" ht="34.5" customHeight="1">
      <c r="A32" s="28"/>
      <c r="B32" s="28"/>
      <c r="C32" s="28"/>
      <c r="D32" s="28"/>
      <c r="E32" s="28"/>
      <c r="F32" s="37"/>
      <c r="G32" s="28"/>
      <c r="H32" s="38"/>
      <c r="I32" s="28"/>
      <c r="J32" s="28"/>
      <c r="K32" s="28"/>
      <c r="L32" s="38"/>
      <c r="M32" s="38"/>
      <c r="N32" s="38"/>
      <c r="O32" s="38"/>
      <c r="P32" s="28"/>
      <c r="Q32" s="28"/>
      <c r="R32" s="28"/>
    </row>
    <row r="33" spans="1:20" s="16" customFormat="1" ht="34.5" customHeight="1">
      <c r="A33" s="28"/>
      <c r="B33" s="28"/>
      <c r="C33" s="28"/>
      <c r="D33" s="28"/>
      <c r="E33" s="28"/>
      <c r="F33" s="37"/>
      <c r="G33" s="28"/>
      <c r="H33" s="38"/>
      <c r="I33" s="28"/>
      <c r="J33" s="28"/>
      <c r="K33" s="28"/>
      <c r="L33" s="38"/>
      <c r="M33" s="38"/>
      <c r="N33" s="38"/>
      <c r="O33" s="38"/>
      <c r="P33" s="28"/>
      <c r="Q33" s="28"/>
      <c r="R33" s="28"/>
    </row>
    <row r="34" spans="1:20" s="16" customFormat="1" ht="34.5" customHeight="1">
      <c r="A34" s="28"/>
      <c r="B34" s="28"/>
      <c r="C34" s="28"/>
      <c r="D34" s="28"/>
      <c r="E34" s="28"/>
      <c r="F34" s="37"/>
      <c r="G34" s="28"/>
      <c r="H34" s="38"/>
      <c r="I34" s="28"/>
      <c r="J34" s="28"/>
      <c r="K34" s="28"/>
      <c r="L34" s="38"/>
      <c r="M34" s="38"/>
      <c r="N34" s="38"/>
      <c r="O34" s="38"/>
      <c r="P34" s="28"/>
      <c r="Q34" s="28"/>
      <c r="R34" s="28"/>
    </row>
    <row r="35" spans="1:20" s="16" customFormat="1" ht="19.5" customHeight="1">
      <c r="A35" s="28"/>
      <c r="B35" s="28"/>
      <c r="C35" s="28"/>
      <c r="D35" s="28"/>
      <c r="E35" s="28"/>
      <c r="F35" s="37"/>
      <c r="G35" s="28"/>
      <c r="H35" s="38"/>
      <c r="I35" s="28"/>
      <c r="J35" s="28"/>
      <c r="K35" s="28"/>
      <c r="L35" s="38"/>
      <c r="M35" s="38"/>
      <c r="N35" s="38"/>
      <c r="O35" s="38"/>
      <c r="P35" s="28"/>
      <c r="Q35" s="28"/>
      <c r="R35" s="28"/>
      <c r="S35" s="39"/>
    </row>
    <row r="36" spans="1:20" s="40" customFormat="1" ht="32.25" customHeight="1">
      <c r="A36" s="28"/>
      <c r="B36" s="28"/>
      <c r="C36" s="28"/>
      <c r="D36" s="28"/>
      <c r="E36" s="28"/>
      <c r="F36" s="37"/>
      <c r="G36" s="28"/>
      <c r="H36" s="38"/>
      <c r="I36" s="28"/>
      <c r="J36" s="28"/>
      <c r="K36" s="28"/>
      <c r="L36" s="38"/>
      <c r="M36" s="38"/>
      <c r="N36" s="38"/>
      <c r="O36" s="38"/>
      <c r="P36" s="28"/>
      <c r="Q36" s="28"/>
      <c r="R36" s="28"/>
      <c r="T36" s="16"/>
    </row>
    <row r="37" spans="1:20" s="40" customFormat="1">
      <c r="A37" s="28"/>
      <c r="B37" s="28"/>
      <c r="C37" s="28"/>
      <c r="D37" s="28"/>
      <c r="E37" s="28"/>
      <c r="F37" s="37"/>
      <c r="G37" s="28"/>
      <c r="H37" s="38"/>
      <c r="I37" s="28"/>
      <c r="J37" s="28"/>
      <c r="K37" s="28"/>
      <c r="L37" s="38"/>
      <c r="M37" s="38"/>
      <c r="N37" s="38"/>
      <c r="O37" s="38"/>
      <c r="P37" s="28"/>
      <c r="Q37" s="28"/>
      <c r="R37" s="28"/>
      <c r="S37" s="16"/>
      <c r="T37" s="16"/>
    </row>
    <row r="38" spans="1:20" s="16" customFormat="1" ht="34.5" customHeight="1">
      <c r="A38" s="28"/>
      <c r="B38" s="28"/>
      <c r="C38" s="28"/>
      <c r="D38" s="28"/>
      <c r="E38" s="28"/>
      <c r="F38" s="37"/>
      <c r="G38" s="28"/>
      <c r="H38" s="38"/>
      <c r="I38" s="28"/>
      <c r="J38" s="28"/>
      <c r="K38" s="28"/>
      <c r="L38" s="38"/>
      <c r="M38" s="38"/>
      <c r="N38" s="38"/>
      <c r="O38" s="38"/>
      <c r="P38" s="28"/>
      <c r="Q38" s="28"/>
      <c r="R38" s="28"/>
      <c r="S38" s="28"/>
    </row>
    <row r="39" spans="1:20">
      <c r="T39" s="16"/>
    </row>
    <row r="40" spans="1:20">
      <c r="T40" s="16"/>
    </row>
    <row r="41" spans="1:20">
      <c r="T41" s="16"/>
    </row>
    <row r="42" spans="1:20">
      <c r="T42" s="16"/>
    </row>
    <row r="43" spans="1:20">
      <c r="T43" s="40"/>
    </row>
    <row r="44" spans="1:20">
      <c r="T44" s="40"/>
    </row>
    <row r="45" spans="1:20">
      <c r="T45" s="16"/>
    </row>
  </sheetData>
  <sortState ref="A3:R12">
    <sortCondition ref="B2"/>
  </sortState>
  <mergeCells count="2">
    <mergeCell ref="A1:R1"/>
    <mergeCell ref="G24:I24"/>
  </mergeCells>
  <phoneticPr fontId="18" type="noConversion"/>
  <pageMargins left="0.11811023622047245" right="0.11811023622047245" top="0.39370078740157483" bottom="0.55118110236220474" header="0.31496062992125984" footer="0.31496062992125984"/>
  <pageSetup paperSize="9" orientation="landscape" verticalDpi="0" r:id="rId1"/>
  <headerFooter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103.11 (2)</vt:lpstr>
      <vt:lpstr>'103.11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Valued Acer Customer</cp:lastModifiedBy>
  <cp:lastPrinted>2014-11-27T11:44:05Z</cp:lastPrinted>
  <dcterms:created xsi:type="dcterms:W3CDTF">2013-06-25T01:13:31Z</dcterms:created>
  <dcterms:modified xsi:type="dcterms:W3CDTF">2014-11-27T11:55:54Z</dcterms:modified>
</cp:coreProperties>
</file>