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85" windowWidth="14700" windowHeight="7680"/>
  </bookViews>
  <sheets>
    <sheet name="104.3 (2)" sheetId="6" r:id="rId1"/>
  </sheets>
  <definedNames>
    <definedName name="_xlnm.Print_Titles" localSheetId="0">'104.3 (2)'!$1:$2</definedName>
  </definedNames>
  <calcPr calcId="125725"/>
</workbook>
</file>

<file path=xl/calcChain.xml><?xml version="1.0" encoding="utf-8"?>
<calcChain xmlns="http://schemas.openxmlformats.org/spreadsheetml/2006/main">
  <c r="Q20" i="6"/>
  <c r="P20"/>
  <c r="O20"/>
  <c r="N20"/>
  <c r="M20"/>
  <c r="L20"/>
  <c r="K20"/>
  <c r="J20"/>
  <c r="I20"/>
  <c r="H20"/>
  <c r="Q19"/>
  <c r="P19"/>
  <c r="O19"/>
  <c r="N19"/>
  <c r="M19"/>
  <c r="L19"/>
  <c r="K19"/>
  <c r="J19"/>
  <c r="I19"/>
  <c r="H19"/>
  <c r="Q17"/>
  <c r="P17"/>
  <c r="O17"/>
  <c r="N17"/>
  <c r="M17"/>
  <c r="L17"/>
  <c r="K17"/>
  <c r="J17"/>
  <c r="I17"/>
  <c r="H17"/>
  <c r="Q15"/>
  <c r="P15"/>
  <c r="O15"/>
  <c r="N15"/>
  <c r="M15"/>
  <c r="L15"/>
  <c r="K15"/>
  <c r="J15"/>
  <c r="I15"/>
  <c r="H15"/>
  <c r="Q10"/>
  <c r="P10"/>
  <c r="O10"/>
  <c r="N10"/>
  <c r="M10"/>
  <c r="L10"/>
  <c r="K10"/>
  <c r="J10"/>
  <c r="I10"/>
  <c r="H10"/>
  <c r="Q8"/>
  <c r="P8"/>
  <c r="O8"/>
  <c r="N8"/>
  <c r="M8"/>
  <c r="L8"/>
  <c r="K8"/>
  <c r="J8"/>
  <c r="I8"/>
  <c r="H8"/>
  <c r="Q6"/>
  <c r="P6"/>
  <c r="O6"/>
  <c r="N6"/>
  <c r="M6"/>
  <c r="L6"/>
  <c r="K6"/>
  <c r="J6"/>
  <c r="I6"/>
  <c r="H6"/>
  <c r="Q4"/>
  <c r="P4"/>
  <c r="O4"/>
  <c r="N4"/>
  <c r="M4"/>
  <c r="L4"/>
  <c r="K4"/>
  <c r="J4"/>
  <c r="I4"/>
  <c r="H4"/>
  <c r="L7"/>
  <c r="Q7" s="1"/>
  <c r="L14"/>
  <c r="Q14" s="1"/>
  <c r="L3"/>
  <c r="Q3" s="1"/>
  <c r="L18"/>
  <c r="Q18" s="1"/>
  <c r="L13"/>
  <c r="Q13" s="1"/>
  <c r="L9"/>
  <c r="Q9" s="1"/>
  <c r="L12"/>
  <c r="Q12" s="1"/>
  <c r="L16"/>
  <c r="Q16" s="1"/>
  <c r="L11"/>
  <c r="Q11" s="1"/>
  <c r="L5"/>
  <c r="Q5" s="1"/>
</calcChain>
</file>

<file path=xl/sharedStrings.xml><?xml version="1.0" encoding="utf-8"?>
<sst xmlns="http://schemas.openxmlformats.org/spreadsheetml/2006/main" count="99" uniqueCount="73">
  <si>
    <t>請假人</t>
  </si>
  <si>
    <t>假別</t>
  </si>
  <si>
    <t>大學畢</t>
  </si>
  <si>
    <t>有教師證</t>
  </si>
  <si>
    <t>製表                                 教務處                                   出納組長                                人事室                                     會計室                               校長</t>
    <phoneticPr fontId="20" type="noConversion"/>
  </si>
  <si>
    <t>（列報所得）</t>
    <phoneticPr fontId="18" type="noConversion"/>
  </si>
  <si>
    <t>台南市北區文元國小104年3月份日薪代課教師日數費用明細表</t>
    <phoneticPr fontId="20" type="noConversion"/>
  </si>
  <si>
    <t>導師費及學術研究費8折各3日</t>
  </si>
  <si>
    <t>總計</t>
  </si>
  <si>
    <t>代課人</t>
    <phoneticPr fontId="20" type="noConversion"/>
  </si>
  <si>
    <t>學歷</t>
    <phoneticPr fontId="20" type="noConversion"/>
  </si>
  <si>
    <t>教師資格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</si>
  <si>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</si>
  <si>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</si>
  <si>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</si>
  <si>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總日額(元)</t>
    <phoneticPr fontId="20" type="noConversion"/>
  </si>
  <si>
    <t>學術研究費(元)</t>
    <phoneticPr fontId="20" type="noConversion"/>
  </si>
  <si>
    <t>導師費(元)</t>
    <phoneticPr fontId="20" type="noConversion"/>
  </si>
  <si>
    <t>應領金額</t>
    <phoneticPr fontId="20" type="noConversion"/>
  </si>
  <si>
    <t>2月勞保代扣</t>
    <phoneticPr fontId="20" type="noConversion"/>
  </si>
  <si>
    <t>2月健保代扣</t>
    <phoneticPr fontId="20" type="noConversion"/>
  </si>
  <si>
    <t>3月勞保代扣</t>
    <phoneticPr fontId="20" type="noConversion"/>
  </si>
  <si>
    <t>3月健保代扣</t>
    <phoneticPr fontId="20" type="noConversion"/>
  </si>
  <si>
    <t>實領金額</t>
    <phoneticPr fontId="20" type="noConversion"/>
  </si>
  <si>
    <t>備註</t>
    <phoneticPr fontId="20" type="noConversion"/>
  </si>
  <si>
    <t>吳麗玲</t>
    <phoneticPr fontId="18" type="noConversion"/>
  </si>
  <si>
    <t>王若欣</t>
    <phoneticPr fontId="18" type="noConversion"/>
  </si>
  <si>
    <t>喪假</t>
    <phoneticPr fontId="18" type="noConversion"/>
  </si>
  <si>
    <t>無教師證</t>
    <phoneticPr fontId="18" type="noConversion"/>
  </si>
  <si>
    <t>3/19、3/20</t>
    <phoneticPr fontId="18" type="noConversion"/>
  </si>
  <si>
    <t>導師費及學術研究費8折各2日</t>
    <phoneticPr fontId="18" type="noConversion"/>
  </si>
  <si>
    <t>資源班</t>
    <phoneticPr fontId="18" type="noConversion"/>
  </si>
  <si>
    <t>吳憶婷</t>
    <phoneticPr fontId="18" type="noConversion"/>
  </si>
  <si>
    <t>控管</t>
    <phoneticPr fontId="18" type="noConversion"/>
  </si>
  <si>
    <t>3/2~3/31</t>
    <phoneticPr fontId="18" type="noConversion"/>
  </si>
  <si>
    <t>特教津貼及學術研究費各22日</t>
    <phoneticPr fontId="20" type="noConversion"/>
  </si>
  <si>
    <t>董梅君</t>
    <phoneticPr fontId="18" type="noConversion"/>
  </si>
  <si>
    <t>杜雅惠</t>
    <phoneticPr fontId="18" type="noConversion"/>
  </si>
  <si>
    <t>病假</t>
    <phoneticPr fontId="18" type="noConversion"/>
  </si>
  <si>
    <t>3/31</t>
    <phoneticPr fontId="18" type="noConversion"/>
  </si>
  <si>
    <t>導師費及學術研究費8折各1日</t>
    <phoneticPr fontId="18" type="noConversion"/>
  </si>
  <si>
    <t>劉智璇</t>
    <phoneticPr fontId="18" type="noConversion"/>
  </si>
  <si>
    <t>林小萍</t>
    <phoneticPr fontId="18" type="noConversion"/>
  </si>
  <si>
    <t>公假</t>
    <phoneticPr fontId="18" type="noConversion"/>
  </si>
  <si>
    <t>有教師證</t>
    <phoneticPr fontId="18" type="noConversion"/>
  </si>
  <si>
    <t>3/5</t>
    <phoneticPr fontId="18" type="noConversion"/>
  </si>
  <si>
    <t>導師費及學術研究費各1日</t>
    <phoneticPr fontId="18" type="noConversion"/>
  </si>
  <si>
    <t>盧思玲</t>
    <phoneticPr fontId="18" type="noConversion"/>
  </si>
  <si>
    <t>陸金玫</t>
    <phoneticPr fontId="18" type="noConversion"/>
  </si>
  <si>
    <t>喪假</t>
    <phoneticPr fontId="18" type="noConversion"/>
  </si>
  <si>
    <t>3/2、3/3</t>
    <phoneticPr fontId="18" type="noConversion"/>
  </si>
  <si>
    <t>黃淑慧</t>
    <phoneticPr fontId="18" type="noConversion"/>
  </si>
  <si>
    <t>導師費及學術研究費8折各1日</t>
    <phoneticPr fontId="18" type="noConversion"/>
  </si>
  <si>
    <t>林淑蕊</t>
    <phoneticPr fontId="18" type="noConversion"/>
  </si>
  <si>
    <t>3/16~3/20</t>
    <phoneticPr fontId="18" type="noConversion"/>
  </si>
  <si>
    <t>導師費及學術研究費8折各5日</t>
    <phoneticPr fontId="18" type="noConversion"/>
  </si>
  <si>
    <t>3/27~3/31</t>
    <phoneticPr fontId="18" type="noConversion"/>
  </si>
  <si>
    <t>黃筠方</t>
    <phoneticPr fontId="18" type="noConversion"/>
  </si>
  <si>
    <t>劉姿岑</t>
    <phoneticPr fontId="18" type="noConversion"/>
  </si>
  <si>
    <t>小產假</t>
    <phoneticPr fontId="18" type="noConversion"/>
  </si>
  <si>
    <t>3/2~3/19</t>
    <phoneticPr fontId="18" type="noConversion"/>
  </si>
  <si>
    <t>導師費及學術研究費8折各14日</t>
    <phoneticPr fontId="18" type="noConversion"/>
  </si>
  <si>
    <t>張鳳敏</t>
    <phoneticPr fontId="18" type="noConversion"/>
  </si>
  <si>
    <t>謝佳珍</t>
    <phoneticPr fontId="18" type="noConversion"/>
  </si>
  <si>
    <t>留職停薪</t>
    <phoneticPr fontId="18" type="noConversion"/>
  </si>
  <si>
    <t>導師費及學術研究費各22日</t>
    <phoneticPr fontId="18" type="noConversion"/>
  </si>
  <si>
    <t>王若欣 合計</t>
  </si>
  <si>
    <t>吳憶婷 合計</t>
  </si>
  <si>
    <t>杜雅惠 合計</t>
  </si>
  <si>
    <t>林小萍 合計</t>
  </si>
  <si>
    <t>陸金玫 合計</t>
  </si>
  <si>
    <t>劉姿岑 合計</t>
  </si>
  <si>
    <t>謝佳珍 合計</t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</si>
</sst>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2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8"/>
      <name val="新細明體"/>
      <family val="1"/>
      <charset val="13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1" fillId="0" borderId="11" xfId="0" applyNumberFormat="1" applyFont="1" applyFill="1" applyBorder="1">
      <alignment vertical="center"/>
    </xf>
    <xf numFmtId="176" fontId="21" fillId="0" borderId="11" xfId="0" applyNumberFormat="1" applyFont="1" applyFill="1" applyBorder="1" applyAlignment="1">
      <alignment horizontal="left" vertical="center"/>
    </xf>
    <xf numFmtId="176" fontId="21" fillId="0" borderId="11" xfId="0" applyNumberFormat="1" applyFont="1" applyFill="1" applyBorder="1" applyAlignment="1">
      <alignment vertical="center" wrapText="1"/>
    </xf>
    <xf numFmtId="176" fontId="21" fillId="0" borderId="11" xfId="0" applyNumberFormat="1" applyFont="1" applyBorder="1" applyAlignment="1">
      <alignment vertical="center" wrapText="1"/>
    </xf>
    <xf numFmtId="176" fontId="22" fillId="0" borderId="11" xfId="0" applyNumberFormat="1" applyFont="1" applyBorder="1" applyAlignment="1">
      <alignment horizontal="left" vertical="center" wrapText="1"/>
    </xf>
    <xf numFmtId="176" fontId="22" fillId="0" borderId="11" xfId="0" applyNumberFormat="1" applyFont="1" applyBorder="1" applyAlignment="1">
      <alignment vertical="center" wrapText="1"/>
    </xf>
    <xf numFmtId="176" fontId="21" fillId="0" borderId="11" xfId="0" applyNumberFormat="1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1" xfId="0" applyNumberFormat="1" applyFont="1" applyFill="1" applyBorder="1" applyAlignment="1">
      <alignment horizontal="left" vertical="center" wrapText="1"/>
    </xf>
    <xf numFmtId="176" fontId="21" fillId="0" borderId="11" xfId="0" applyNumberFormat="1" applyFont="1" applyFill="1" applyBorder="1" applyAlignment="1">
      <alignment horizontal="center" vertical="center"/>
    </xf>
    <xf numFmtId="176" fontId="0" fillId="33" borderId="0" xfId="0" applyNumberFormat="1" applyFill="1">
      <alignment vertical="center"/>
    </xf>
    <xf numFmtId="176" fontId="0" fillId="0" borderId="0" xfId="0" applyNumberFormat="1" applyAlignment="1">
      <alignment horizontal="center" vertical="center"/>
    </xf>
    <xf numFmtId="176" fontId="21" fillId="0" borderId="11" xfId="0" applyNumberFormat="1" applyFont="1" applyFill="1" applyBorder="1" applyAlignment="1">
      <alignment horizontal="right" vertical="center" wrapText="1"/>
    </xf>
    <xf numFmtId="176" fontId="24" fillId="33" borderId="0" xfId="0" applyNumberFormat="1" applyFont="1" applyFill="1">
      <alignment vertical="center"/>
    </xf>
    <xf numFmtId="176" fontId="21" fillId="0" borderId="1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76" fontId="24" fillId="33" borderId="0" xfId="0" applyNumberFormat="1" applyFont="1" applyFill="1" applyBorder="1">
      <alignment vertical="center"/>
    </xf>
    <xf numFmtId="176" fontId="23" fillId="33" borderId="0" xfId="0" applyNumberFormat="1" applyFont="1" applyFill="1" applyBorder="1" applyAlignment="1">
      <alignment vertical="center" wrapText="1"/>
    </xf>
    <xf numFmtId="176" fontId="24" fillId="34" borderId="0" xfId="0" applyNumberFormat="1" applyFont="1" applyFill="1" applyBorder="1" applyAlignment="1">
      <alignment vertical="center"/>
    </xf>
    <xf numFmtId="176" fontId="24" fillId="35" borderId="0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21" fillId="0" borderId="0" xfId="0" applyNumberFormat="1" applyFont="1" applyBorder="1" applyAlignment="1">
      <alignment horizontal="center" vertical="center"/>
    </xf>
    <xf numFmtId="176" fontId="26" fillId="34" borderId="12" xfId="0" applyNumberFormat="1" applyFont="1" applyFill="1" applyBorder="1">
      <alignment vertical="center"/>
    </xf>
    <xf numFmtId="176" fontId="25" fillId="35" borderId="13" xfId="0" applyNumberFormat="1" applyFont="1" applyFill="1" applyBorder="1" applyAlignment="1">
      <alignment vertical="center" wrapText="1"/>
    </xf>
    <xf numFmtId="49" fontId="24" fillId="34" borderId="14" xfId="0" applyNumberFormat="1" applyFont="1" applyFill="1" applyBorder="1">
      <alignment vertical="center"/>
    </xf>
    <xf numFmtId="176" fontId="24" fillId="33" borderId="0" xfId="0" applyNumberFormat="1" applyFont="1" applyFill="1" applyBorder="1" applyAlignment="1">
      <alignment horizontal="right" vertical="center"/>
    </xf>
    <xf numFmtId="176" fontId="24" fillId="0" borderId="0" xfId="0" applyNumberFormat="1" applyFont="1">
      <alignment vertical="center"/>
    </xf>
    <xf numFmtId="176" fontId="25" fillId="0" borderId="0" xfId="0" applyNumberFormat="1" applyFont="1" applyBorder="1" applyAlignment="1">
      <alignment vertical="center" wrapText="1"/>
    </xf>
    <xf numFmtId="176" fontId="26" fillId="34" borderId="0" xfId="0" applyNumberFormat="1" applyFont="1" applyFill="1" applyBorder="1">
      <alignment vertical="center"/>
    </xf>
    <xf numFmtId="176" fontId="25" fillId="34" borderId="0" xfId="0" applyNumberFormat="1" applyFont="1" applyFill="1" applyBorder="1">
      <alignment vertical="center"/>
    </xf>
    <xf numFmtId="176" fontId="23" fillId="33" borderId="10" xfId="0" applyNumberFormat="1" applyFont="1" applyFill="1" applyBorder="1" applyAlignment="1">
      <alignment vertical="center" wrapText="1"/>
    </xf>
    <xf numFmtId="176" fontId="26" fillId="34" borderId="16" xfId="0" applyNumberFormat="1" applyFont="1" applyFill="1" applyBorder="1">
      <alignment vertical="center"/>
    </xf>
    <xf numFmtId="176" fontId="25" fillId="35" borderId="17" xfId="0" applyNumberFormat="1" applyFont="1" applyFill="1" applyBorder="1" applyAlignment="1">
      <alignment vertical="center" wrapText="1"/>
    </xf>
    <xf numFmtId="176" fontId="24" fillId="35" borderId="10" xfId="0" applyNumberFormat="1" applyFont="1" applyFill="1" applyBorder="1" applyAlignment="1">
      <alignment horizontal="center" vertical="center"/>
    </xf>
    <xf numFmtId="176" fontId="25" fillId="35" borderId="0" xfId="0" applyNumberFormat="1" applyFont="1" applyFill="1" applyBorder="1" applyAlignment="1">
      <alignment vertical="center" wrapText="1"/>
    </xf>
    <xf numFmtId="176" fontId="26" fillId="34" borderId="19" xfId="0" applyNumberFormat="1" applyFont="1" applyFill="1" applyBorder="1">
      <alignment vertical="center"/>
    </xf>
    <xf numFmtId="176" fontId="26" fillId="34" borderId="10" xfId="0" applyNumberFormat="1" applyFont="1" applyFill="1" applyBorder="1">
      <alignment vertical="center"/>
    </xf>
    <xf numFmtId="176" fontId="25" fillId="35" borderId="10" xfId="0" applyNumberFormat="1" applyFont="1" applyFill="1" applyBorder="1" applyAlignment="1">
      <alignment vertical="center" wrapText="1"/>
    </xf>
    <xf numFmtId="49" fontId="24" fillId="34" borderId="0" xfId="0" applyNumberFormat="1" applyFont="1" applyFill="1" applyBorder="1">
      <alignment vertical="center"/>
    </xf>
    <xf numFmtId="176" fontId="24" fillId="0" borderId="0" xfId="0" applyNumberFormat="1" applyFont="1" applyBorder="1">
      <alignment vertical="center"/>
    </xf>
    <xf numFmtId="176" fontId="24" fillId="33" borderId="12" xfId="0" applyNumberFormat="1" applyFont="1" applyFill="1" applyBorder="1">
      <alignment vertical="center"/>
    </xf>
    <xf numFmtId="176" fontId="24" fillId="34" borderId="13" xfId="0" applyNumberFormat="1" applyFont="1" applyFill="1" applyBorder="1" applyAlignment="1">
      <alignment vertical="center"/>
    </xf>
    <xf numFmtId="176" fontId="23" fillId="33" borderId="12" xfId="0" applyNumberFormat="1" applyFont="1" applyFill="1" applyBorder="1" applyAlignment="1">
      <alignment vertical="center" wrapText="1"/>
    </xf>
    <xf numFmtId="49" fontId="24" fillId="34" borderId="15" xfId="0" applyNumberFormat="1" applyFont="1" applyFill="1" applyBorder="1">
      <alignment vertical="center"/>
    </xf>
    <xf numFmtId="176" fontId="27" fillId="33" borderId="0" xfId="0" applyNumberFormat="1" applyFont="1" applyFill="1" applyBorder="1">
      <alignment vertical="center"/>
    </xf>
    <xf numFmtId="176" fontId="24" fillId="33" borderId="13" xfId="0" applyNumberFormat="1" applyFont="1" applyFill="1" applyBorder="1" applyAlignment="1">
      <alignment horizontal="center" vertical="center"/>
    </xf>
    <xf numFmtId="176" fontId="24" fillId="33" borderId="0" xfId="0" applyNumberFormat="1" applyFont="1" applyFill="1" applyBorder="1" applyAlignment="1">
      <alignment horizontal="center" vertical="center"/>
    </xf>
    <xf numFmtId="176" fontId="28" fillId="33" borderId="0" xfId="0" applyNumberFormat="1" applyFont="1" applyFill="1" applyBorder="1" applyAlignment="1">
      <alignment vertical="center" wrapText="1"/>
    </xf>
    <xf numFmtId="176" fontId="24" fillId="33" borderId="15" xfId="0" applyNumberFormat="1" applyFont="1" applyFill="1" applyBorder="1" applyAlignment="1">
      <alignment horizontal="center" vertical="center"/>
    </xf>
    <xf numFmtId="49" fontId="24" fillId="34" borderId="14" xfId="0" applyNumberFormat="1" applyFont="1" applyFill="1" applyBorder="1" applyAlignment="1">
      <alignment vertical="center" wrapText="1"/>
    </xf>
    <xf numFmtId="49" fontId="24" fillId="34" borderId="0" xfId="0" applyNumberFormat="1" applyFont="1" applyFill="1" applyBorder="1" applyAlignment="1">
      <alignment vertical="center" wrapText="1"/>
    </xf>
    <xf numFmtId="176" fontId="24" fillId="0" borderId="0" xfId="0" applyNumberFormat="1" applyFont="1" applyBorder="1" applyAlignment="1">
      <alignment horizontal="center" vertical="center"/>
    </xf>
    <xf numFmtId="176" fontId="24" fillId="0" borderId="0" xfId="0" applyNumberFormat="1" applyFont="1" applyBorder="1" applyAlignment="1">
      <alignment horizontal="right" vertical="center"/>
    </xf>
    <xf numFmtId="176" fontId="24" fillId="0" borderId="0" xfId="0" applyNumberFormat="1" applyFont="1" applyAlignment="1">
      <alignment horizontal="center" vertical="center"/>
    </xf>
    <xf numFmtId="176" fontId="24" fillId="0" borderId="0" xfId="0" applyNumberFormat="1" applyFont="1" applyAlignment="1">
      <alignment horizontal="right" vertical="center"/>
    </xf>
    <xf numFmtId="0" fontId="24" fillId="0" borderId="0" xfId="0" applyFont="1">
      <alignment vertical="center"/>
    </xf>
    <xf numFmtId="176" fontId="26" fillId="34" borderId="20" xfId="0" applyNumberFormat="1" applyFont="1" applyFill="1" applyBorder="1">
      <alignment vertical="center"/>
    </xf>
    <xf numFmtId="176" fontId="25" fillId="35" borderId="14" xfId="0" applyNumberFormat="1" applyFont="1" applyFill="1" applyBorder="1">
      <alignment vertical="center"/>
    </xf>
    <xf numFmtId="176" fontId="25" fillId="35" borderId="14" xfId="0" applyNumberFormat="1" applyFont="1" applyFill="1" applyBorder="1" applyAlignment="1">
      <alignment vertical="center" wrapText="1"/>
    </xf>
    <xf numFmtId="176" fontId="25" fillId="34" borderId="15" xfId="0" applyNumberFormat="1" applyFont="1" applyFill="1" applyBorder="1">
      <alignment vertical="center"/>
    </xf>
    <xf numFmtId="176" fontId="27" fillId="34" borderId="10" xfId="0" applyNumberFormat="1" applyFont="1" applyFill="1" applyBorder="1" applyAlignment="1">
      <alignment vertical="center"/>
    </xf>
    <xf numFmtId="176" fontId="24" fillId="33" borderId="10" xfId="0" applyNumberFormat="1" applyFont="1" applyFill="1" applyBorder="1" applyAlignment="1">
      <alignment horizontal="center" vertical="center"/>
    </xf>
    <xf numFmtId="49" fontId="24" fillId="34" borderId="18" xfId="0" applyNumberFormat="1" applyFont="1" applyFill="1" applyBorder="1">
      <alignment vertical="center"/>
    </xf>
    <xf numFmtId="176" fontId="24" fillId="33" borderId="10" xfId="0" applyNumberFormat="1" applyFont="1" applyFill="1" applyBorder="1" applyAlignment="1">
      <alignment horizontal="right" vertical="center"/>
    </xf>
    <xf numFmtId="176" fontId="24" fillId="0" borderId="10" xfId="0" applyNumberFormat="1" applyFont="1" applyBorder="1">
      <alignment vertical="center"/>
    </xf>
    <xf numFmtId="176" fontId="24" fillId="33" borderId="10" xfId="0" applyNumberFormat="1" applyFont="1" applyFill="1" applyBorder="1">
      <alignment vertical="center"/>
    </xf>
    <xf numFmtId="176" fontId="27" fillId="33" borderId="10" xfId="0" applyNumberFormat="1" applyFont="1" applyFill="1" applyBorder="1">
      <alignment vertical="center"/>
    </xf>
    <xf numFmtId="176" fontId="25" fillId="35" borderId="17" xfId="0" applyNumberFormat="1" applyFont="1" applyFill="1" applyBorder="1">
      <alignment vertical="center"/>
    </xf>
    <xf numFmtId="49" fontId="24" fillId="34" borderId="18" xfId="0" applyNumberFormat="1" applyFont="1" applyFill="1" applyBorder="1" applyAlignment="1">
      <alignment vertical="center" wrapText="1"/>
    </xf>
    <xf numFmtId="176" fontId="25" fillId="34" borderId="10" xfId="0" applyNumberFormat="1" applyFont="1" applyFill="1" applyBorder="1">
      <alignment vertical="center"/>
    </xf>
    <xf numFmtId="49" fontId="24" fillId="34" borderId="10" xfId="0" applyNumberFormat="1" applyFont="1" applyFill="1" applyBorder="1">
      <alignment vertical="center"/>
    </xf>
    <xf numFmtId="49" fontId="24" fillId="34" borderId="10" xfId="0" applyNumberFormat="1" applyFont="1" applyFill="1" applyBorder="1" applyAlignment="1">
      <alignment vertical="center" wrapText="1"/>
    </xf>
    <xf numFmtId="176" fontId="19" fillId="0" borderId="10" xfId="0" applyNumberFormat="1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topLeftCell="A14" zoomScale="80" zoomScaleNormal="80" workbookViewId="0">
      <selection activeCell="G23" sqref="G23:I23"/>
    </sheetView>
  </sheetViews>
  <sheetFormatPr defaultColWidth="9" defaultRowHeight="16.5" outlineLevelRow="2"/>
  <cols>
    <col min="1" max="2" width="7.25" style="29" customWidth="1"/>
    <col min="3" max="4" width="5.625" style="29" customWidth="1"/>
    <col min="5" max="5" width="8.625" style="29" customWidth="1"/>
    <col min="6" max="6" width="6.5" style="56" customWidth="1"/>
    <col min="7" max="7" width="9.875" style="29" customWidth="1"/>
    <col min="8" max="8" width="5.125" style="57" customWidth="1"/>
    <col min="9" max="9" width="7" style="29" customWidth="1"/>
    <col min="10" max="11" width="8" style="29" customWidth="1"/>
    <col min="12" max="12" width="8.25" style="57" customWidth="1"/>
    <col min="13" max="15" width="6.125" style="57" customWidth="1"/>
    <col min="16" max="16" width="6" style="57" customWidth="1"/>
    <col min="17" max="17" width="8" style="57" customWidth="1"/>
    <col min="18" max="18" width="8" style="29" customWidth="1"/>
    <col min="19" max="19" width="9.375" style="29" customWidth="1"/>
    <col min="20" max="16384" width="9" style="29"/>
  </cols>
  <sheetData>
    <row r="1" spans="1:19" ht="28.5" customHeight="1">
      <c r="A1" s="75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</row>
    <row r="2" spans="1:19" s="9" customFormat="1" ht="35.25" customHeight="1">
      <c r="A2" s="2" t="s">
        <v>0</v>
      </c>
      <c r="B2" s="3" t="s">
        <v>9</v>
      </c>
      <c r="C2" s="4" t="s">
        <v>1</v>
      </c>
      <c r="D2" s="2" t="s">
        <v>10</v>
      </c>
      <c r="E2" s="10" t="s">
        <v>11</v>
      </c>
      <c r="F2" s="11" t="s">
        <v>12</v>
      </c>
      <c r="G2" s="4" t="s">
        <v>13</v>
      </c>
      <c r="H2" s="14" t="s">
        <v>14</v>
      </c>
      <c r="I2" s="5" t="s">
        <v>15</v>
      </c>
      <c r="J2" s="6" t="s">
        <v>16</v>
      </c>
      <c r="K2" s="7" t="s">
        <v>17</v>
      </c>
      <c r="L2" s="16" t="s">
        <v>18</v>
      </c>
      <c r="M2" s="5" t="s">
        <v>19</v>
      </c>
      <c r="N2" s="5" t="s">
        <v>20</v>
      </c>
      <c r="O2" s="5" t="s">
        <v>21</v>
      </c>
      <c r="P2" s="5" t="s">
        <v>22</v>
      </c>
      <c r="Q2" s="16" t="s">
        <v>23</v>
      </c>
      <c r="R2" s="8" t="s">
        <v>24</v>
      </c>
      <c r="S2" s="24"/>
    </row>
    <row r="3" spans="1:19" s="15" customFormat="1" ht="33" customHeight="1" outlineLevel="2">
      <c r="A3" s="43" t="s">
        <v>25</v>
      </c>
      <c r="B3" s="44" t="s">
        <v>26</v>
      </c>
      <c r="C3" s="45" t="s">
        <v>27</v>
      </c>
      <c r="D3" s="25" t="s">
        <v>2</v>
      </c>
      <c r="E3" s="26" t="s">
        <v>28</v>
      </c>
      <c r="F3" s="48">
        <v>170</v>
      </c>
      <c r="G3" s="27" t="s">
        <v>29</v>
      </c>
      <c r="H3" s="28">
        <v>2</v>
      </c>
      <c r="I3" s="42">
        <v>1319</v>
      </c>
      <c r="J3" s="42">
        <v>1039</v>
      </c>
      <c r="K3" s="42">
        <v>129</v>
      </c>
      <c r="L3" s="28">
        <f>SUM(I3:K3)</f>
        <v>2487</v>
      </c>
      <c r="M3" s="28"/>
      <c r="N3" s="28"/>
      <c r="O3" s="28"/>
      <c r="P3" s="19"/>
      <c r="Q3" s="19">
        <f>L3-SUM(M3:P3)</f>
        <v>2487</v>
      </c>
      <c r="R3" s="30" t="s">
        <v>30</v>
      </c>
      <c r="S3" s="30"/>
    </row>
    <row r="4" spans="1:19" s="15" customFormat="1" ht="33" customHeight="1" outlineLevel="1">
      <c r="A4" s="19"/>
      <c r="B4" s="63" t="s">
        <v>66</v>
      </c>
      <c r="C4" s="33"/>
      <c r="D4" s="34"/>
      <c r="E4" s="35"/>
      <c r="F4" s="64"/>
      <c r="G4" s="65"/>
      <c r="H4" s="66">
        <f t="shared" ref="H4:Q4" si="0">SUBTOTAL(9,H3:H3)</f>
        <v>2</v>
      </c>
      <c r="I4" s="67">
        <f t="shared" si="0"/>
        <v>1319</v>
      </c>
      <c r="J4" s="67">
        <f t="shared" si="0"/>
        <v>1039</v>
      </c>
      <c r="K4" s="67">
        <f t="shared" si="0"/>
        <v>129</v>
      </c>
      <c r="L4" s="66">
        <f t="shared" si="0"/>
        <v>2487</v>
      </c>
      <c r="M4" s="66">
        <f t="shared" si="0"/>
        <v>0</v>
      </c>
      <c r="N4" s="66">
        <f t="shared" si="0"/>
        <v>0</v>
      </c>
      <c r="O4" s="66">
        <f t="shared" si="0"/>
        <v>0</v>
      </c>
      <c r="P4" s="68">
        <f t="shared" si="0"/>
        <v>0</v>
      </c>
      <c r="Q4" s="68">
        <f t="shared" si="0"/>
        <v>2487</v>
      </c>
      <c r="R4" s="30"/>
      <c r="S4" s="30"/>
    </row>
    <row r="5" spans="1:19" s="15" customFormat="1" ht="33" customHeight="1" outlineLevel="2">
      <c r="A5" s="19" t="s">
        <v>31</v>
      </c>
      <c r="B5" s="19" t="s">
        <v>32</v>
      </c>
      <c r="C5" s="20" t="s">
        <v>33</v>
      </c>
      <c r="D5" s="59" t="s">
        <v>2</v>
      </c>
      <c r="E5" s="60" t="s">
        <v>3</v>
      </c>
      <c r="F5" s="49">
        <v>190</v>
      </c>
      <c r="G5" s="27" t="s">
        <v>34</v>
      </c>
      <c r="H5" s="28">
        <v>22</v>
      </c>
      <c r="I5" s="29">
        <v>15453</v>
      </c>
      <c r="J5" s="29">
        <v>14286</v>
      </c>
      <c r="K5" s="29">
        <v>426</v>
      </c>
      <c r="L5" s="28">
        <f>SUM(I5:K5)</f>
        <v>30165</v>
      </c>
      <c r="M5" s="19">
        <v>75</v>
      </c>
      <c r="N5" s="19">
        <v>234</v>
      </c>
      <c r="O5" s="19"/>
      <c r="Q5" s="15">
        <f>L5-SUM(M5:P5)</f>
        <v>29856</v>
      </c>
      <c r="R5" s="50" t="s">
        <v>35</v>
      </c>
      <c r="S5" s="50"/>
    </row>
    <row r="6" spans="1:19" s="15" customFormat="1" ht="33" customHeight="1" outlineLevel="1">
      <c r="A6" s="19"/>
      <c r="B6" s="69" t="s">
        <v>67</v>
      </c>
      <c r="C6" s="33"/>
      <c r="D6" s="34"/>
      <c r="E6" s="70"/>
      <c r="F6" s="64"/>
      <c r="G6" s="65"/>
      <c r="H6" s="66">
        <f t="shared" ref="H6:Q6" si="1">SUBTOTAL(9,H5:H5)</f>
        <v>22</v>
      </c>
      <c r="I6" s="67">
        <f t="shared" si="1"/>
        <v>15453</v>
      </c>
      <c r="J6" s="67">
        <f t="shared" si="1"/>
        <v>14286</v>
      </c>
      <c r="K6" s="67">
        <f t="shared" si="1"/>
        <v>426</v>
      </c>
      <c r="L6" s="66">
        <f t="shared" si="1"/>
        <v>30165</v>
      </c>
      <c r="M6" s="68">
        <f t="shared" si="1"/>
        <v>75</v>
      </c>
      <c r="N6" s="68">
        <f t="shared" si="1"/>
        <v>234</v>
      </c>
      <c r="O6" s="68">
        <f t="shared" si="1"/>
        <v>0</v>
      </c>
      <c r="P6" s="68">
        <f t="shared" si="1"/>
        <v>0</v>
      </c>
      <c r="Q6" s="68">
        <f t="shared" si="1"/>
        <v>29856</v>
      </c>
      <c r="R6" s="50"/>
      <c r="S6" s="50"/>
    </row>
    <row r="7" spans="1:19" s="15" customFormat="1" ht="33" customHeight="1" outlineLevel="2">
      <c r="A7" s="15" t="s">
        <v>36</v>
      </c>
      <c r="B7" s="21" t="s">
        <v>37</v>
      </c>
      <c r="C7" s="20" t="s">
        <v>38</v>
      </c>
      <c r="D7" s="59" t="s">
        <v>2</v>
      </c>
      <c r="E7" s="61" t="s">
        <v>28</v>
      </c>
      <c r="F7" s="51">
        <v>170</v>
      </c>
      <c r="G7" s="52" t="s">
        <v>39</v>
      </c>
      <c r="H7" s="28">
        <v>1</v>
      </c>
      <c r="I7" s="42">
        <v>659</v>
      </c>
      <c r="J7" s="42">
        <v>519</v>
      </c>
      <c r="K7" s="42">
        <v>65</v>
      </c>
      <c r="L7" s="28">
        <f>SUM(I7:K7)</f>
        <v>1243</v>
      </c>
      <c r="M7" s="28"/>
      <c r="N7" s="28"/>
      <c r="O7" s="28"/>
      <c r="P7" s="19"/>
      <c r="Q7" s="19">
        <f>L7-SUM(M7:P7)</f>
        <v>1243</v>
      </c>
      <c r="R7" s="30" t="s">
        <v>40</v>
      </c>
      <c r="S7" s="30"/>
    </row>
    <row r="8" spans="1:19" s="15" customFormat="1" ht="33" customHeight="1" outlineLevel="1">
      <c r="B8" s="63" t="s">
        <v>68</v>
      </c>
      <c r="C8" s="33"/>
      <c r="D8" s="34"/>
      <c r="E8" s="35"/>
      <c r="F8" s="64"/>
      <c r="G8" s="71"/>
      <c r="H8" s="66">
        <f t="shared" ref="H8:Q8" si="2">SUBTOTAL(9,H7:H7)</f>
        <v>1</v>
      </c>
      <c r="I8" s="67">
        <f t="shared" si="2"/>
        <v>659</v>
      </c>
      <c r="J8" s="67">
        <f t="shared" si="2"/>
        <v>519</v>
      </c>
      <c r="K8" s="67">
        <f t="shared" si="2"/>
        <v>65</v>
      </c>
      <c r="L8" s="66">
        <f t="shared" si="2"/>
        <v>1243</v>
      </c>
      <c r="M8" s="66">
        <f t="shared" si="2"/>
        <v>0</v>
      </c>
      <c r="N8" s="66">
        <f t="shared" si="2"/>
        <v>0</v>
      </c>
      <c r="O8" s="66">
        <f t="shared" si="2"/>
        <v>0</v>
      </c>
      <c r="P8" s="68">
        <f t="shared" si="2"/>
        <v>0</v>
      </c>
      <c r="Q8" s="68">
        <f t="shared" si="2"/>
        <v>1243</v>
      </c>
      <c r="R8" s="30"/>
      <c r="S8" s="30"/>
    </row>
    <row r="9" spans="1:19" s="15" customFormat="1" ht="33" customHeight="1" outlineLevel="2">
      <c r="A9" s="15" t="s">
        <v>41</v>
      </c>
      <c r="B9" s="19" t="s">
        <v>42</v>
      </c>
      <c r="C9" s="20" t="s">
        <v>43</v>
      </c>
      <c r="D9" s="38" t="s">
        <v>2</v>
      </c>
      <c r="E9" s="62" t="s">
        <v>44</v>
      </c>
      <c r="F9" s="22">
        <v>190</v>
      </c>
      <c r="G9" s="46" t="s">
        <v>45</v>
      </c>
      <c r="H9" s="28">
        <v>1</v>
      </c>
      <c r="I9" s="42">
        <v>702</v>
      </c>
      <c r="J9" s="42">
        <v>649</v>
      </c>
      <c r="K9" s="42">
        <v>65</v>
      </c>
      <c r="L9" s="28">
        <f>SUM(I9:K9)</f>
        <v>1416</v>
      </c>
      <c r="M9" s="28"/>
      <c r="N9" s="28"/>
      <c r="O9" s="28">
        <v>346</v>
      </c>
      <c r="P9" s="19"/>
      <c r="Q9" s="19">
        <f>L9-SUM(M9:P9)</f>
        <v>1070</v>
      </c>
      <c r="R9" s="30" t="s">
        <v>46</v>
      </c>
      <c r="S9" s="30"/>
    </row>
    <row r="10" spans="1:19" s="15" customFormat="1" ht="33" customHeight="1" outlineLevel="1">
      <c r="B10" s="69" t="s">
        <v>69</v>
      </c>
      <c r="C10" s="33"/>
      <c r="D10" s="39"/>
      <c r="E10" s="72"/>
      <c r="F10" s="36"/>
      <c r="G10" s="73"/>
      <c r="H10" s="66">
        <f t="shared" ref="H10:Q10" si="3">SUBTOTAL(9,H9:H9)</f>
        <v>1</v>
      </c>
      <c r="I10" s="67">
        <f t="shared" si="3"/>
        <v>702</v>
      </c>
      <c r="J10" s="67">
        <f t="shared" si="3"/>
        <v>649</v>
      </c>
      <c r="K10" s="67">
        <f t="shared" si="3"/>
        <v>65</v>
      </c>
      <c r="L10" s="66">
        <f t="shared" si="3"/>
        <v>1416</v>
      </c>
      <c r="M10" s="66">
        <f t="shared" si="3"/>
        <v>0</v>
      </c>
      <c r="N10" s="66">
        <f t="shared" si="3"/>
        <v>0</v>
      </c>
      <c r="O10" s="66">
        <f t="shared" si="3"/>
        <v>346</v>
      </c>
      <c r="P10" s="68">
        <f t="shared" si="3"/>
        <v>0</v>
      </c>
      <c r="Q10" s="68">
        <f t="shared" si="3"/>
        <v>1070</v>
      </c>
      <c r="R10" s="30"/>
      <c r="S10" s="30"/>
    </row>
    <row r="11" spans="1:19" s="15" customFormat="1" ht="33" customHeight="1" outlineLevel="2">
      <c r="A11" s="19" t="s">
        <v>47</v>
      </c>
      <c r="B11" s="21" t="s">
        <v>48</v>
      </c>
      <c r="C11" s="20" t="s">
        <v>49</v>
      </c>
      <c r="D11" s="31" t="s">
        <v>2</v>
      </c>
      <c r="E11" s="37" t="s">
        <v>28</v>
      </c>
      <c r="F11" s="22">
        <v>245</v>
      </c>
      <c r="G11" s="41" t="s">
        <v>50</v>
      </c>
      <c r="H11" s="28">
        <v>2</v>
      </c>
      <c r="I11" s="29">
        <v>1641</v>
      </c>
      <c r="J11" s="29">
        <v>1195</v>
      </c>
      <c r="K11" s="29">
        <v>129</v>
      </c>
      <c r="L11" s="28">
        <f>SUM(I11:K11)</f>
        <v>2965</v>
      </c>
      <c r="M11" s="28">
        <v>53</v>
      </c>
      <c r="N11" s="28"/>
      <c r="O11" s="28"/>
      <c r="Q11" s="15">
        <f>L11-SUM(M11:P11)</f>
        <v>2912</v>
      </c>
      <c r="R11" s="30" t="s">
        <v>30</v>
      </c>
      <c r="S11" s="30"/>
    </row>
    <row r="12" spans="1:19" s="15" customFormat="1" ht="33" customHeight="1" outlineLevel="2">
      <c r="A12" s="19" t="s">
        <v>51</v>
      </c>
      <c r="B12" s="21" t="s">
        <v>48</v>
      </c>
      <c r="C12" s="20" t="s">
        <v>43</v>
      </c>
      <c r="D12" s="31" t="s">
        <v>2</v>
      </c>
      <c r="E12" s="37" t="s">
        <v>28</v>
      </c>
      <c r="F12" s="22">
        <v>245</v>
      </c>
      <c r="G12" s="41" t="s">
        <v>45</v>
      </c>
      <c r="H12" s="28">
        <v>1</v>
      </c>
      <c r="I12" s="29">
        <v>820</v>
      </c>
      <c r="J12" s="29">
        <v>598</v>
      </c>
      <c r="K12" s="29">
        <v>65</v>
      </c>
      <c r="L12" s="28">
        <f>SUM(I12:K12)</f>
        <v>1483</v>
      </c>
      <c r="M12" s="28"/>
      <c r="N12" s="28"/>
      <c r="O12" s="28">
        <v>234</v>
      </c>
      <c r="Q12" s="15">
        <f>L12-SUM(M12:P12)</f>
        <v>1249</v>
      </c>
      <c r="R12" s="30" t="s">
        <v>52</v>
      </c>
      <c r="S12" s="30"/>
    </row>
    <row r="13" spans="1:19" s="15" customFormat="1" ht="33" customHeight="1" outlineLevel="2">
      <c r="A13" s="19" t="s">
        <v>53</v>
      </c>
      <c r="B13" s="21" t="s">
        <v>48</v>
      </c>
      <c r="C13" s="20" t="s">
        <v>38</v>
      </c>
      <c r="D13" s="31" t="s">
        <v>2</v>
      </c>
      <c r="E13" s="37" t="s">
        <v>28</v>
      </c>
      <c r="F13" s="22">
        <v>245</v>
      </c>
      <c r="G13" s="41" t="s">
        <v>54</v>
      </c>
      <c r="H13" s="28">
        <v>5</v>
      </c>
      <c r="I13" s="42">
        <v>4102</v>
      </c>
      <c r="J13" s="42">
        <v>2988</v>
      </c>
      <c r="K13" s="42">
        <v>323</v>
      </c>
      <c r="L13" s="28">
        <f>SUM(I13:K13)</f>
        <v>7413</v>
      </c>
      <c r="M13" s="28"/>
      <c r="N13" s="28"/>
      <c r="O13" s="28"/>
      <c r="P13" s="19"/>
      <c r="Q13" s="19">
        <f>L13-SUM(M13:P13)</f>
        <v>7413</v>
      </c>
      <c r="R13" s="30" t="s">
        <v>55</v>
      </c>
      <c r="S13" s="30"/>
    </row>
    <row r="14" spans="1:19" s="15" customFormat="1" ht="33" customHeight="1" outlineLevel="2">
      <c r="A14" s="19" t="s">
        <v>53</v>
      </c>
      <c r="B14" s="21" t="s">
        <v>48</v>
      </c>
      <c r="C14" s="20" t="s">
        <v>38</v>
      </c>
      <c r="D14" s="31" t="s">
        <v>2</v>
      </c>
      <c r="E14" s="37" t="s">
        <v>28</v>
      </c>
      <c r="F14" s="22">
        <v>245</v>
      </c>
      <c r="G14" s="53" t="s">
        <v>56</v>
      </c>
      <c r="H14" s="28">
        <v>3</v>
      </c>
      <c r="I14" s="42">
        <v>2461</v>
      </c>
      <c r="J14" s="42">
        <v>1793</v>
      </c>
      <c r="K14" s="42">
        <v>194</v>
      </c>
      <c r="L14" s="28">
        <f>SUM(I14:K14)</f>
        <v>4448</v>
      </c>
      <c r="M14" s="28"/>
      <c r="N14" s="28"/>
      <c r="O14" s="28"/>
      <c r="P14" s="19"/>
      <c r="Q14" s="19">
        <f>L14-SUM(M14:P14)</f>
        <v>4448</v>
      </c>
      <c r="R14" s="30" t="s">
        <v>7</v>
      </c>
      <c r="S14" s="30"/>
    </row>
    <row r="15" spans="1:19" s="15" customFormat="1" ht="33" customHeight="1" outlineLevel="1">
      <c r="A15" s="19"/>
      <c r="B15" s="63" t="s">
        <v>70</v>
      </c>
      <c r="C15" s="33"/>
      <c r="D15" s="39"/>
      <c r="E15" s="40"/>
      <c r="F15" s="36"/>
      <c r="G15" s="74"/>
      <c r="H15" s="66">
        <f t="shared" ref="H15:Q15" si="4">SUBTOTAL(9,H11:H14)</f>
        <v>11</v>
      </c>
      <c r="I15" s="67">
        <f t="shared" si="4"/>
        <v>9024</v>
      </c>
      <c r="J15" s="67">
        <f t="shared" si="4"/>
        <v>6574</v>
      </c>
      <c r="K15" s="67">
        <f t="shared" si="4"/>
        <v>711</v>
      </c>
      <c r="L15" s="66">
        <f t="shared" si="4"/>
        <v>16309</v>
      </c>
      <c r="M15" s="66">
        <f t="shared" si="4"/>
        <v>53</v>
      </c>
      <c r="N15" s="66">
        <f t="shared" si="4"/>
        <v>0</v>
      </c>
      <c r="O15" s="66">
        <f t="shared" si="4"/>
        <v>234</v>
      </c>
      <c r="P15" s="68">
        <f t="shared" si="4"/>
        <v>0</v>
      </c>
      <c r="Q15" s="68">
        <f t="shared" si="4"/>
        <v>16022</v>
      </c>
      <c r="R15" s="30"/>
      <c r="S15" s="30"/>
    </row>
    <row r="16" spans="1:19" s="15" customFormat="1" ht="33" customHeight="1" outlineLevel="2">
      <c r="A16" s="19" t="s">
        <v>57</v>
      </c>
      <c r="B16" s="21" t="s">
        <v>58</v>
      </c>
      <c r="C16" s="20" t="s">
        <v>59</v>
      </c>
      <c r="D16" s="31" t="s">
        <v>2</v>
      </c>
      <c r="E16" s="37" t="s">
        <v>28</v>
      </c>
      <c r="F16" s="22">
        <v>170</v>
      </c>
      <c r="G16" s="41" t="s">
        <v>60</v>
      </c>
      <c r="H16" s="28">
        <v>14</v>
      </c>
      <c r="I16" s="29">
        <v>9231</v>
      </c>
      <c r="J16" s="29">
        <v>7273</v>
      </c>
      <c r="K16" s="29">
        <v>903</v>
      </c>
      <c r="L16" s="28">
        <f>SUM(I16:K16)</f>
        <v>17407</v>
      </c>
      <c r="M16" s="28"/>
      <c r="N16" s="28"/>
      <c r="O16" s="28"/>
      <c r="Q16" s="15">
        <f>L16-SUM(M16:P16)</f>
        <v>17407</v>
      </c>
      <c r="R16" s="30" t="s">
        <v>61</v>
      </c>
      <c r="S16" s="30"/>
    </row>
    <row r="17" spans="1:19" s="15" customFormat="1" ht="33" customHeight="1" outlineLevel="1">
      <c r="A17" s="19"/>
      <c r="B17" s="63" t="s">
        <v>71</v>
      </c>
      <c r="C17" s="33"/>
      <c r="D17" s="39"/>
      <c r="E17" s="40"/>
      <c r="F17" s="36"/>
      <c r="G17" s="73"/>
      <c r="H17" s="66">
        <f t="shared" ref="H17:Q17" si="5">SUBTOTAL(9,H16:H16)</f>
        <v>14</v>
      </c>
      <c r="I17" s="67">
        <f t="shared" si="5"/>
        <v>9231</v>
      </c>
      <c r="J17" s="67">
        <f t="shared" si="5"/>
        <v>7273</v>
      </c>
      <c r="K17" s="67">
        <f t="shared" si="5"/>
        <v>903</v>
      </c>
      <c r="L17" s="66">
        <f t="shared" si="5"/>
        <v>17407</v>
      </c>
      <c r="M17" s="66">
        <f t="shared" si="5"/>
        <v>0</v>
      </c>
      <c r="N17" s="66">
        <f t="shared" si="5"/>
        <v>0</v>
      </c>
      <c r="O17" s="66">
        <f t="shared" si="5"/>
        <v>0</v>
      </c>
      <c r="P17" s="68">
        <f t="shared" si="5"/>
        <v>0</v>
      </c>
      <c r="Q17" s="68">
        <f t="shared" si="5"/>
        <v>17407</v>
      </c>
      <c r="R17" s="30"/>
      <c r="S17" s="30"/>
    </row>
    <row r="18" spans="1:19" s="15" customFormat="1" ht="39" customHeight="1" outlineLevel="2">
      <c r="A18" s="19" t="s">
        <v>62</v>
      </c>
      <c r="B18" s="19" t="s">
        <v>63</v>
      </c>
      <c r="C18" s="20" t="s">
        <v>64</v>
      </c>
      <c r="D18" s="31" t="s">
        <v>2</v>
      </c>
      <c r="E18" s="32" t="s">
        <v>44</v>
      </c>
      <c r="F18" s="22">
        <v>190</v>
      </c>
      <c r="G18" s="41" t="s">
        <v>34</v>
      </c>
      <c r="H18" s="28">
        <v>22</v>
      </c>
      <c r="I18" s="42">
        <v>15453</v>
      </c>
      <c r="J18" s="42">
        <v>14286</v>
      </c>
      <c r="K18" s="42">
        <v>1419</v>
      </c>
      <c r="L18" s="28">
        <f>SUM(I18:K18)</f>
        <v>31158</v>
      </c>
      <c r="M18" s="28"/>
      <c r="N18" s="28"/>
      <c r="O18" s="28"/>
      <c r="P18" s="19"/>
      <c r="Q18" s="19">
        <f>L18-SUM(M18:P18)</f>
        <v>31158</v>
      </c>
      <c r="R18" s="30" t="s">
        <v>65</v>
      </c>
      <c r="S18" s="30"/>
    </row>
    <row r="19" spans="1:19" s="15" customFormat="1" ht="33" customHeight="1" outlineLevel="1">
      <c r="A19" s="19"/>
      <c r="B19" s="69" t="s">
        <v>72</v>
      </c>
      <c r="C19" s="33"/>
      <c r="D19" s="39"/>
      <c r="E19" s="72"/>
      <c r="F19" s="36"/>
      <c r="G19" s="73"/>
      <c r="H19" s="66">
        <f t="shared" ref="H19:Q19" si="6">SUBTOTAL(9,H18:H18)</f>
        <v>22</v>
      </c>
      <c r="I19" s="67">
        <f t="shared" si="6"/>
        <v>15453</v>
      </c>
      <c r="J19" s="67">
        <f t="shared" si="6"/>
        <v>14286</v>
      </c>
      <c r="K19" s="67">
        <f t="shared" si="6"/>
        <v>1419</v>
      </c>
      <c r="L19" s="66">
        <f t="shared" si="6"/>
        <v>31158</v>
      </c>
      <c r="M19" s="66">
        <f t="shared" si="6"/>
        <v>0</v>
      </c>
      <c r="N19" s="66">
        <f t="shared" si="6"/>
        <v>0</v>
      </c>
      <c r="O19" s="66">
        <f t="shared" si="6"/>
        <v>0</v>
      </c>
      <c r="P19" s="68">
        <f t="shared" si="6"/>
        <v>0</v>
      </c>
      <c r="Q19" s="68">
        <f t="shared" si="6"/>
        <v>31158</v>
      </c>
      <c r="R19" s="30"/>
      <c r="S19" s="30"/>
    </row>
    <row r="20" spans="1:19" s="15" customFormat="1" ht="36" customHeight="1">
      <c r="A20" s="19"/>
      <c r="B20" s="47" t="s">
        <v>8</v>
      </c>
      <c r="C20" s="20"/>
      <c r="D20" s="31"/>
      <c r="E20" s="32"/>
      <c r="F20" s="22"/>
      <c r="G20" s="41"/>
      <c r="H20" s="28">
        <f t="shared" ref="H20:Q20" si="7">SUBTOTAL(9,H3:H18)</f>
        <v>73</v>
      </c>
      <c r="I20" s="42">
        <f t="shared" si="7"/>
        <v>51841</v>
      </c>
      <c r="J20" s="42">
        <f t="shared" si="7"/>
        <v>44626</v>
      </c>
      <c r="K20" s="42">
        <f t="shared" si="7"/>
        <v>3718</v>
      </c>
      <c r="L20" s="28">
        <f t="shared" si="7"/>
        <v>100185</v>
      </c>
      <c r="M20" s="28">
        <f t="shared" si="7"/>
        <v>128</v>
      </c>
      <c r="N20" s="28">
        <f t="shared" si="7"/>
        <v>234</v>
      </c>
      <c r="O20" s="28">
        <f t="shared" si="7"/>
        <v>580</v>
      </c>
      <c r="P20" s="19">
        <f t="shared" si="7"/>
        <v>0</v>
      </c>
      <c r="Q20" s="19">
        <f t="shared" si="7"/>
        <v>99243</v>
      </c>
      <c r="R20" s="30"/>
      <c r="S20" s="30"/>
    </row>
    <row r="21" spans="1:19" s="15" customFormat="1" ht="34.5" customHeight="1">
      <c r="A21" s="42"/>
      <c r="B21" s="42"/>
      <c r="C21" s="42"/>
      <c r="D21" s="42"/>
      <c r="E21" s="42"/>
      <c r="F21" s="54"/>
      <c r="G21" s="42"/>
      <c r="H21" s="55"/>
      <c r="I21" s="42"/>
      <c r="J21" s="42"/>
      <c r="K21" s="42"/>
      <c r="L21" s="55"/>
      <c r="M21" s="55"/>
      <c r="N21" s="55"/>
      <c r="O21" s="55"/>
      <c r="P21" s="55"/>
      <c r="Q21" s="55"/>
      <c r="R21" s="42"/>
      <c r="S21" s="42"/>
    </row>
    <row r="22" spans="1:19" s="12" customFormat="1" ht="34.5" customHeight="1">
      <c r="A22" s="17" t="s">
        <v>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s="12" customFormat="1" ht="19.5" customHeight="1">
      <c r="A23"/>
      <c r="B23"/>
      <c r="C23"/>
      <c r="D23"/>
      <c r="E23"/>
      <c r="F23"/>
      <c r="G23" s="77" t="s">
        <v>5</v>
      </c>
      <c r="H23" s="77"/>
      <c r="I23" s="77"/>
      <c r="J23"/>
      <c r="K23"/>
      <c r="L23"/>
      <c r="M23"/>
      <c r="N23"/>
      <c r="O23"/>
      <c r="P23"/>
      <c r="Q23"/>
      <c r="R23"/>
      <c r="S23"/>
    </row>
    <row r="24" spans="1:19" s="12" customFormat="1" ht="34.5" customHeight="1">
      <c r="A24" s="1"/>
      <c r="B24" s="1"/>
      <c r="C24" s="1"/>
      <c r="D24" s="1"/>
      <c r="E24" s="1"/>
      <c r="F24" s="13"/>
      <c r="G24" s="1"/>
      <c r="H24" s="23"/>
      <c r="I24" s="1"/>
      <c r="J24" s="1"/>
      <c r="K24" s="1"/>
      <c r="L24" s="1"/>
      <c r="M24" s="23"/>
      <c r="N24" s="1"/>
      <c r="O24" s="1"/>
      <c r="P24" s="1"/>
      <c r="Q24" s="1"/>
      <c r="R24" s="1"/>
      <c r="S24" s="1"/>
    </row>
    <row r="25" spans="1:19" s="15" customFormat="1" ht="34.5" customHeight="1">
      <c r="A25" s="29"/>
      <c r="B25" s="29"/>
      <c r="C25" s="29"/>
      <c r="D25" s="29"/>
      <c r="E25" s="29"/>
      <c r="F25" s="56"/>
      <c r="G25" s="29"/>
      <c r="H25" s="57"/>
      <c r="I25" s="29"/>
      <c r="J25" s="29"/>
      <c r="K25" s="29"/>
      <c r="L25" s="57"/>
      <c r="M25" s="57"/>
      <c r="N25" s="57"/>
      <c r="O25" s="57"/>
      <c r="P25" s="57"/>
      <c r="Q25" s="57"/>
      <c r="R25" s="29"/>
      <c r="S25" s="29"/>
    </row>
    <row r="26" spans="1:19" s="15" customFormat="1" ht="22.5" customHeight="1">
      <c r="A26" s="29"/>
      <c r="B26" s="29"/>
      <c r="C26" s="29"/>
      <c r="D26" s="29"/>
      <c r="E26" s="29"/>
      <c r="F26" s="56"/>
      <c r="G26" s="29"/>
      <c r="H26" s="57"/>
      <c r="I26" s="29"/>
      <c r="J26" s="29"/>
      <c r="K26" s="29"/>
      <c r="L26" s="57"/>
      <c r="M26" s="57"/>
      <c r="N26" s="57"/>
      <c r="O26" s="57"/>
      <c r="P26" s="57"/>
      <c r="Q26" s="57"/>
      <c r="R26" s="29"/>
      <c r="S26" s="29"/>
    </row>
    <row r="27" spans="1:19" s="15" customFormat="1" ht="34.5" customHeight="1">
      <c r="A27" s="29"/>
      <c r="B27" s="29"/>
      <c r="C27" s="29"/>
      <c r="D27" s="29"/>
      <c r="E27" s="29"/>
      <c r="F27" s="56"/>
      <c r="G27" s="29"/>
      <c r="H27" s="57"/>
      <c r="I27" s="29"/>
      <c r="J27" s="29"/>
      <c r="K27" s="29"/>
      <c r="L27" s="57"/>
      <c r="M27" s="57"/>
      <c r="N27" s="57"/>
      <c r="O27" s="57"/>
      <c r="P27" s="57"/>
      <c r="Q27" s="57"/>
      <c r="R27" s="29"/>
      <c r="S27" s="29"/>
    </row>
    <row r="28" spans="1:19" s="15" customFormat="1" ht="34.5" customHeight="1">
      <c r="A28" s="29"/>
      <c r="B28" s="29"/>
      <c r="C28" s="29"/>
      <c r="D28" s="29"/>
      <c r="E28" s="29"/>
      <c r="F28" s="56"/>
      <c r="G28" s="29"/>
      <c r="H28" s="57"/>
      <c r="I28" s="29"/>
      <c r="J28" s="29"/>
      <c r="K28" s="29"/>
      <c r="L28" s="57"/>
      <c r="M28" s="57"/>
      <c r="N28" s="57"/>
      <c r="O28" s="57"/>
      <c r="P28" s="57"/>
      <c r="Q28" s="57"/>
      <c r="R28" s="29"/>
      <c r="S28" s="29"/>
    </row>
    <row r="29" spans="1:19" s="19" customFormat="1" ht="34.5" customHeight="1">
      <c r="A29" s="29"/>
      <c r="B29" s="29"/>
      <c r="C29" s="29"/>
      <c r="D29" s="29"/>
      <c r="E29" s="29"/>
      <c r="F29" s="56"/>
      <c r="G29" s="29"/>
      <c r="H29" s="57"/>
      <c r="I29" s="29"/>
      <c r="J29" s="29"/>
      <c r="K29" s="29"/>
      <c r="L29" s="57"/>
      <c r="M29" s="57"/>
      <c r="N29" s="57"/>
      <c r="O29" s="57"/>
      <c r="P29" s="57"/>
      <c r="Q29" s="57"/>
      <c r="R29" s="29"/>
      <c r="S29" s="29"/>
    </row>
    <row r="30" spans="1:19" s="15" customFormat="1" ht="34.5" customHeight="1">
      <c r="A30" s="29"/>
      <c r="B30" s="29"/>
      <c r="C30" s="29"/>
      <c r="D30" s="29"/>
      <c r="E30" s="29"/>
      <c r="F30" s="56"/>
      <c r="G30" s="29"/>
      <c r="H30" s="57"/>
      <c r="I30" s="29"/>
      <c r="J30" s="29"/>
      <c r="K30" s="29"/>
      <c r="L30" s="57"/>
      <c r="M30" s="57"/>
      <c r="N30" s="57"/>
      <c r="O30" s="57"/>
      <c r="P30" s="57"/>
      <c r="Q30" s="57"/>
      <c r="R30" s="29"/>
      <c r="S30" s="29"/>
    </row>
    <row r="31" spans="1:19" s="15" customFormat="1" ht="34.5" customHeight="1">
      <c r="A31" s="29"/>
      <c r="B31" s="29"/>
      <c r="C31" s="29"/>
      <c r="D31" s="29"/>
      <c r="E31" s="29"/>
      <c r="F31" s="56"/>
      <c r="G31" s="29"/>
      <c r="H31" s="57"/>
      <c r="I31" s="29"/>
      <c r="J31" s="29"/>
      <c r="K31" s="29"/>
      <c r="L31" s="57"/>
      <c r="M31" s="57"/>
      <c r="N31" s="57"/>
      <c r="O31" s="57"/>
      <c r="P31" s="57"/>
      <c r="Q31" s="57"/>
      <c r="R31" s="29"/>
      <c r="S31" s="29"/>
    </row>
    <row r="32" spans="1:19" s="15" customFormat="1" ht="34.5" customHeight="1">
      <c r="A32" s="29"/>
      <c r="B32" s="29"/>
      <c r="C32" s="29"/>
      <c r="D32" s="29"/>
      <c r="E32" s="29"/>
      <c r="F32" s="56"/>
      <c r="G32" s="29"/>
      <c r="H32" s="57"/>
      <c r="I32" s="29"/>
      <c r="J32" s="29"/>
      <c r="K32" s="29"/>
      <c r="L32" s="57"/>
      <c r="M32" s="57"/>
      <c r="N32" s="57"/>
      <c r="O32" s="57"/>
      <c r="P32" s="57"/>
      <c r="Q32" s="57"/>
      <c r="R32" s="29"/>
      <c r="S32" s="29"/>
    </row>
    <row r="33" spans="1:19" s="15" customFormat="1" ht="19.5" customHeight="1">
      <c r="A33" s="29"/>
      <c r="B33" s="29"/>
      <c r="C33" s="29"/>
      <c r="D33" s="29"/>
      <c r="E33" s="29"/>
      <c r="F33" s="56"/>
      <c r="G33" s="29"/>
      <c r="H33" s="57"/>
      <c r="I33" s="29"/>
      <c r="J33" s="29"/>
      <c r="K33" s="29"/>
      <c r="L33" s="57"/>
      <c r="M33" s="57"/>
      <c r="N33" s="57"/>
      <c r="O33" s="57"/>
      <c r="P33" s="57"/>
      <c r="Q33" s="57"/>
      <c r="R33" s="29"/>
      <c r="S33" s="29"/>
    </row>
    <row r="34" spans="1:19" s="58" customFormat="1" ht="32.25" customHeight="1">
      <c r="A34" s="29"/>
      <c r="B34" s="29"/>
      <c r="C34" s="29"/>
      <c r="D34" s="29"/>
      <c r="E34" s="29"/>
      <c r="F34" s="56"/>
      <c r="G34" s="29"/>
      <c r="H34" s="57"/>
      <c r="I34" s="29"/>
      <c r="J34" s="29"/>
      <c r="K34" s="29"/>
      <c r="L34" s="57"/>
      <c r="M34" s="57"/>
      <c r="N34" s="57"/>
      <c r="O34" s="57"/>
      <c r="P34" s="57"/>
      <c r="Q34" s="57"/>
      <c r="R34" s="29"/>
      <c r="S34" s="29"/>
    </row>
    <row r="35" spans="1:19" s="58" customFormat="1">
      <c r="A35" s="29"/>
      <c r="B35" s="29"/>
      <c r="C35" s="29"/>
      <c r="D35" s="29"/>
      <c r="E35" s="29"/>
      <c r="F35" s="56"/>
      <c r="G35" s="29"/>
      <c r="H35" s="57"/>
      <c r="I35" s="29"/>
      <c r="J35" s="29"/>
      <c r="K35" s="29"/>
      <c r="L35" s="57"/>
      <c r="M35" s="57"/>
      <c r="N35" s="57"/>
      <c r="O35" s="57"/>
      <c r="P35" s="57"/>
      <c r="Q35" s="57"/>
      <c r="R35" s="29"/>
      <c r="S35" s="29"/>
    </row>
    <row r="36" spans="1:19" s="15" customFormat="1" ht="34.5" customHeight="1">
      <c r="A36" s="29"/>
      <c r="B36" s="29"/>
      <c r="C36" s="29"/>
      <c r="D36" s="29"/>
      <c r="E36" s="29"/>
      <c r="F36" s="56"/>
      <c r="G36" s="29"/>
      <c r="H36" s="57"/>
      <c r="I36" s="29"/>
      <c r="J36" s="29"/>
      <c r="K36" s="29"/>
      <c r="L36" s="57"/>
      <c r="M36" s="57"/>
      <c r="N36" s="57"/>
      <c r="O36" s="57"/>
      <c r="P36" s="57"/>
      <c r="Q36" s="57"/>
      <c r="R36" s="29"/>
      <c r="S36" s="29"/>
    </row>
  </sheetData>
  <sortState ref="A3:S12">
    <sortCondition ref="B2"/>
  </sortState>
  <mergeCells count="2">
    <mergeCell ref="A1:S1"/>
    <mergeCell ref="G23:I23"/>
  </mergeCells>
  <phoneticPr fontId="18" type="noConversion"/>
  <pageMargins left="0.11811023622047245" right="0.11811023622047245" top="0.55118110236220474" bottom="0.55118110236220474" header="0.31496062992125984" footer="0.31496062992125984"/>
  <pageSetup paperSize="9" orientation="landscape" verticalDpi="0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104.3 (2)</vt:lpstr>
      <vt:lpstr>'104.3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Valued Acer Customer</cp:lastModifiedBy>
  <cp:lastPrinted>2015-04-01T02:22:43Z</cp:lastPrinted>
  <dcterms:created xsi:type="dcterms:W3CDTF">2013-06-25T01:13:31Z</dcterms:created>
  <dcterms:modified xsi:type="dcterms:W3CDTF">2015-04-01T02:32:16Z</dcterms:modified>
</cp:coreProperties>
</file>