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4700" windowHeight="7680" activeTab="1"/>
  </bookViews>
  <sheets>
    <sheet name="Sheet1" sheetId="2" r:id="rId1"/>
    <sheet name="Sheet1 (2)" sheetId="4" r:id="rId2"/>
  </sheets>
  <definedNames>
    <definedName name="_xlnm.Print_Titles" localSheetId="0">Sheet1!$1:$2</definedName>
    <definedName name="_xlnm.Print_Titles" localSheetId="1">'Sheet1 (2)'!$1:$2</definedName>
  </definedNames>
  <calcPr calcId="125725"/>
</workbook>
</file>

<file path=xl/calcChain.xml><?xml version="1.0" encoding="utf-8"?>
<calcChain xmlns="http://schemas.openxmlformats.org/spreadsheetml/2006/main">
  <c r="L30" i="4"/>
  <c r="L28"/>
  <c r="L26"/>
  <c r="L23"/>
  <c r="L24"/>
  <c r="L22"/>
  <c r="L20"/>
  <c r="L18"/>
  <c r="L17"/>
  <c r="L15"/>
  <c r="L14"/>
  <c r="L12"/>
  <c r="L10"/>
  <c r="L8"/>
  <c r="L6"/>
  <c r="L5"/>
  <c r="L3"/>
  <c r="M20" i="2"/>
  <c r="N20"/>
  <c r="O20"/>
  <c r="P20"/>
  <c r="Q20"/>
  <c r="R20"/>
  <c r="R32" i="4"/>
  <c r="P32"/>
  <c r="N32"/>
  <c r="M32"/>
  <c r="H32"/>
  <c r="R31"/>
  <c r="Q31"/>
  <c r="P31"/>
  <c r="O31"/>
  <c r="N31"/>
  <c r="M31"/>
  <c r="L31"/>
  <c r="H31"/>
  <c r="R29"/>
  <c r="Q29"/>
  <c r="P29"/>
  <c r="O29"/>
  <c r="N29"/>
  <c r="M29"/>
  <c r="L29"/>
  <c r="H29"/>
  <c r="R27"/>
  <c r="Q27"/>
  <c r="P27"/>
  <c r="O27"/>
  <c r="N27"/>
  <c r="M27"/>
  <c r="L27"/>
  <c r="H27"/>
  <c r="R25"/>
  <c r="Q25"/>
  <c r="P25"/>
  <c r="O25"/>
  <c r="N25"/>
  <c r="M25"/>
  <c r="L25"/>
  <c r="H25"/>
  <c r="R21"/>
  <c r="Q21"/>
  <c r="P21"/>
  <c r="O21"/>
  <c r="N21"/>
  <c r="M21"/>
  <c r="L21"/>
  <c r="H21"/>
  <c r="R19"/>
  <c r="Q19"/>
  <c r="P19"/>
  <c r="O19"/>
  <c r="N19"/>
  <c r="M19"/>
  <c r="L19"/>
  <c r="H19"/>
  <c r="R16"/>
  <c r="Q16"/>
  <c r="P16"/>
  <c r="O16"/>
  <c r="N16"/>
  <c r="M16"/>
  <c r="L16"/>
  <c r="H16"/>
  <c r="R13"/>
  <c r="Q13"/>
  <c r="P13"/>
  <c r="O13"/>
  <c r="N13"/>
  <c r="M13"/>
  <c r="L13"/>
  <c r="H13"/>
  <c r="R11"/>
  <c r="Q11"/>
  <c r="P11"/>
  <c r="O11"/>
  <c r="N11"/>
  <c r="M11"/>
  <c r="L11"/>
  <c r="H11"/>
  <c r="R9"/>
  <c r="Q9"/>
  <c r="P9"/>
  <c r="O9"/>
  <c r="N9"/>
  <c r="M9"/>
  <c r="L9"/>
  <c r="H9"/>
  <c r="R7"/>
  <c r="Q7"/>
  <c r="P7"/>
  <c r="O7"/>
  <c r="N7"/>
  <c r="M7"/>
  <c r="L7"/>
  <c r="H7"/>
  <c r="R5"/>
  <c r="Q5"/>
  <c r="P5"/>
  <c r="O5"/>
  <c r="N5"/>
  <c r="M5"/>
  <c r="L32"/>
  <c r="H5"/>
  <c r="S4"/>
  <c r="S6"/>
  <c r="S7" s="1"/>
  <c r="S8"/>
  <c r="S9" s="1"/>
  <c r="S10"/>
  <c r="S11" s="1"/>
  <c r="S12"/>
  <c r="S13" s="1"/>
  <c r="S14"/>
  <c r="S15"/>
  <c r="S17"/>
  <c r="S18"/>
  <c r="S20"/>
  <c r="S21" s="1"/>
  <c r="S22"/>
  <c r="S23"/>
  <c r="S24"/>
  <c r="S26"/>
  <c r="S27" s="1"/>
  <c r="S28"/>
  <c r="S29" s="1"/>
  <c r="S30"/>
  <c r="S31" s="1"/>
  <c r="S3"/>
  <c r="S5" s="1"/>
  <c r="S4" i="2"/>
  <c r="S5"/>
  <c r="S6"/>
  <c r="S7"/>
  <c r="S8"/>
  <c r="S9"/>
  <c r="S10"/>
  <c r="S11"/>
  <c r="S12"/>
  <c r="S13"/>
  <c r="S14"/>
  <c r="S15"/>
  <c r="S16"/>
  <c r="S17"/>
  <c r="S18"/>
  <c r="S19"/>
  <c r="H20"/>
  <c r="K19"/>
  <c r="J19"/>
  <c r="I19"/>
  <c r="K17"/>
  <c r="J17"/>
  <c r="I17"/>
  <c r="K14"/>
  <c r="J14"/>
  <c r="I14"/>
  <c r="K16"/>
  <c r="J16"/>
  <c r="I16"/>
  <c r="S25" i="4" l="1"/>
  <c r="S19"/>
  <c r="S16"/>
  <c r="Q32"/>
  <c r="O32"/>
  <c r="S32" l="1"/>
  <c r="K15" i="2"/>
  <c r="J15"/>
  <c r="I15"/>
  <c r="K6"/>
  <c r="J6"/>
  <c r="I6"/>
  <c r="K13" l="1"/>
  <c r="J13"/>
  <c r="I13"/>
  <c r="K12"/>
  <c r="J12"/>
  <c r="I12"/>
  <c r="K7"/>
  <c r="J7"/>
  <c r="I7"/>
  <c r="K5"/>
  <c r="J5"/>
  <c r="I5"/>
  <c r="K4"/>
  <c r="I4"/>
  <c r="J4"/>
  <c r="J3"/>
  <c r="I3"/>
  <c r="L4"/>
  <c r="L6"/>
  <c r="L8"/>
  <c r="L9"/>
  <c r="L10"/>
  <c r="L11"/>
  <c r="L12"/>
  <c r="L13"/>
  <c r="L14"/>
  <c r="L15"/>
  <c r="L16"/>
  <c r="L17"/>
  <c r="L18"/>
  <c r="L19"/>
  <c r="AA12"/>
  <c r="AA11"/>
  <c r="AA10"/>
  <c r="AA9"/>
  <c r="AA6"/>
  <c r="AA5"/>
  <c r="AA4"/>
  <c r="AA3"/>
  <c r="L5" l="1"/>
  <c r="L7"/>
  <c r="L3"/>
  <c r="S3" s="1"/>
  <c r="V19" s="1"/>
  <c r="L20" l="1"/>
  <c r="S20" s="1"/>
</calcChain>
</file>

<file path=xl/sharedStrings.xml><?xml version="1.0" encoding="utf-8"?>
<sst xmlns="http://schemas.openxmlformats.org/spreadsheetml/2006/main" count="307" uniqueCount="183">
  <si>
    <t>請假人</t>
  </si>
  <si>
    <t>假別</t>
  </si>
  <si>
    <t>大學畢</t>
  </si>
  <si>
    <t>有教師證</t>
  </si>
  <si>
    <t>190</t>
  </si>
  <si>
    <t>呂如平</t>
  </si>
  <si>
    <t>代課人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</si>
  <si>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</si>
  <si>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</si>
  <si>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</si>
  <si>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日額(元)</t>
    <phoneticPr fontId="20" type="noConversion"/>
  </si>
  <si>
    <t>學術研究費1日(元)</t>
    <phoneticPr fontId="20" type="noConversion"/>
  </si>
  <si>
    <t>導師費1日(元)</t>
    <phoneticPr fontId="20" type="noConversion"/>
  </si>
  <si>
    <t>應領金額</t>
    <phoneticPr fontId="20" type="noConversion"/>
  </si>
  <si>
    <t>實領金額</t>
    <phoneticPr fontId="20" type="noConversion"/>
  </si>
  <si>
    <t>備註</t>
    <phoneticPr fontId="20" type="noConversion"/>
  </si>
  <si>
    <t>導師費及學術研究費8折各1日</t>
    <phoneticPr fontId="18" type="noConversion"/>
  </si>
  <si>
    <t>導師費及學術研究費8折各2日</t>
    <phoneticPr fontId="18" type="noConversion"/>
  </si>
  <si>
    <t>王美玲</t>
    <phoneticPr fontId="18" type="noConversion"/>
  </si>
  <si>
    <t>10/3~10/25</t>
    <phoneticPr fontId="18" type="noConversion"/>
  </si>
  <si>
    <t>無教師證</t>
    <phoneticPr fontId="18" type="noConversion"/>
  </si>
  <si>
    <t>何雪如</t>
    <phoneticPr fontId="18" type="noConversion"/>
  </si>
  <si>
    <t>王薏婷</t>
    <phoneticPr fontId="18" type="noConversion"/>
  </si>
  <si>
    <t>10/4</t>
    <phoneticPr fontId="18" type="noConversion"/>
  </si>
  <si>
    <t>台南市北區文元國小102年10月份日薪代課教師日數費用明細表</t>
    <phoneticPr fontId="20" type="noConversion"/>
  </si>
  <si>
    <t>蔡美瑩</t>
    <phoneticPr fontId="18" type="noConversion"/>
  </si>
  <si>
    <t>黃平蘭</t>
    <phoneticPr fontId="18" type="noConversion"/>
  </si>
  <si>
    <t>10/4</t>
    <phoneticPr fontId="18" type="noConversion"/>
  </si>
  <si>
    <t>周素瑩</t>
    <phoneticPr fontId="18" type="noConversion"/>
  </si>
  <si>
    <t>楊淑渝</t>
    <phoneticPr fontId="18" type="noConversion"/>
  </si>
  <si>
    <t>黃麗楨</t>
    <phoneticPr fontId="18" type="noConversion"/>
  </si>
  <si>
    <t>林小萍</t>
    <phoneticPr fontId="18" type="noConversion"/>
  </si>
  <si>
    <t>蔡青穎</t>
    <phoneticPr fontId="18" type="noConversion"/>
  </si>
  <si>
    <t>陳冠月</t>
    <phoneticPr fontId="18" type="noConversion"/>
  </si>
  <si>
    <t>陳忠育</t>
    <phoneticPr fontId="18" type="noConversion"/>
  </si>
  <si>
    <t>10/1</t>
    <phoneticPr fontId="18" type="noConversion"/>
  </si>
  <si>
    <t>黃平蘭</t>
    <phoneticPr fontId="18" type="noConversion"/>
  </si>
  <si>
    <t>10/2</t>
  </si>
  <si>
    <t>10/3、10/4</t>
    <phoneticPr fontId="18" type="noConversion"/>
  </si>
  <si>
    <t>郭藍儀</t>
    <phoneticPr fontId="18" type="noConversion"/>
  </si>
  <si>
    <t>林娟</t>
    <phoneticPr fontId="18" type="noConversion"/>
  </si>
  <si>
    <t>郭杏緣</t>
    <phoneticPr fontId="18" type="noConversion"/>
  </si>
  <si>
    <t>10/1~10/31</t>
    <phoneticPr fontId="18" type="noConversion"/>
  </si>
  <si>
    <t>薪額</t>
    <phoneticPr fontId="20" type="noConversion"/>
  </si>
  <si>
    <t>月31天</t>
  </si>
  <si>
    <t>學術研究費31天</t>
    <phoneticPr fontId="20" type="noConversion"/>
  </si>
  <si>
    <t>導師費(31天)</t>
  </si>
  <si>
    <t>合計</t>
    <phoneticPr fontId="20" type="noConversion"/>
  </si>
  <si>
    <t>學術研究費31天(8折)</t>
    <phoneticPr fontId="20" type="noConversion"/>
  </si>
  <si>
    <t>馮之亭</t>
    <phoneticPr fontId="18" type="noConversion"/>
  </si>
  <si>
    <t>10/15</t>
    <phoneticPr fontId="18" type="noConversion"/>
  </si>
  <si>
    <t>張逸翰</t>
    <phoneticPr fontId="18" type="noConversion"/>
  </si>
  <si>
    <t>10/16~10/18</t>
    <phoneticPr fontId="18" type="noConversion"/>
  </si>
  <si>
    <t>蔡美瑩</t>
    <phoneticPr fontId="18" type="noConversion"/>
  </si>
  <si>
    <t>10/1~10/31</t>
    <phoneticPr fontId="18" type="noConversion"/>
  </si>
  <si>
    <t>資源班</t>
    <phoneticPr fontId="18" type="noConversion"/>
  </si>
  <si>
    <t>吳憶婷</t>
    <phoneticPr fontId="18" type="noConversion"/>
  </si>
  <si>
    <t>控管</t>
    <phoneticPr fontId="18" type="noConversion"/>
  </si>
  <si>
    <t>特教津貼及學術研究費各22日</t>
    <phoneticPr fontId="20" type="noConversion"/>
  </si>
  <si>
    <t>楊淑閔</t>
    <phoneticPr fontId="18" type="noConversion"/>
  </si>
  <si>
    <t>有教師證</t>
    <phoneticPr fontId="18" type="noConversion"/>
  </si>
  <si>
    <t>張佳瑛</t>
    <phoneticPr fontId="18" type="noConversion"/>
  </si>
  <si>
    <t>10/23~10/24</t>
    <phoneticPr fontId="18" type="noConversion"/>
  </si>
  <si>
    <t>補扣導師費溢發款8月$46,
9月$940</t>
    <phoneticPr fontId="18" type="noConversion"/>
  </si>
  <si>
    <t>10/21~10/31</t>
    <phoneticPr fontId="18" type="noConversion"/>
  </si>
  <si>
    <t>導師費及學術研究費各22日</t>
    <phoneticPr fontId="18" type="noConversion"/>
  </si>
  <si>
    <t>導師費及學術研究費8折各16日</t>
    <phoneticPr fontId="18" type="noConversion"/>
  </si>
  <si>
    <t>導師費及學術研究費8折各1日</t>
    <phoneticPr fontId="18" type="noConversion"/>
  </si>
  <si>
    <t>導師費及學術研究費各1日</t>
    <phoneticPr fontId="18" type="noConversion"/>
  </si>
  <si>
    <t>導師費及學術研究費8折各9日</t>
    <phoneticPr fontId="18" type="noConversion"/>
  </si>
  <si>
    <t>導師費及學術研究費各3日</t>
    <phoneticPr fontId="20" type="noConversion"/>
  </si>
  <si>
    <t>導師費及學術研究費各2日</t>
    <phoneticPr fontId="20" type="noConversion"/>
  </si>
  <si>
    <t>蔡金秀</t>
    <phoneticPr fontId="18" type="noConversion"/>
  </si>
  <si>
    <t>10/31</t>
    <phoneticPr fontId="18" type="noConversion"/>
  </si>
  <si>
    <t>張鳳敏</t>
    <phoneticPr fontId="18" type="noConversion"/>
  </si>
  <si>
    <t>黃淑沛</t>
    <phoneticPr fontId="18" type="noConversion"/>
  </si>
  <si>
    <t>王美玲</t>
    <phoneticPr fontId="18" type="noConversion"/>
  </si>
  <si>
    <t>10/30</t>
    <phoneticPr fontId="18" type="noConversion"/>
  </si>
  <si>
    <t>10/30</t>
    <phoneticPr fontId="18" type="noConversion"/>
  </si>
  <si>
    <t>10月勞保代扣</t>
    <phoneticPr fontId="20" type="noConversion"/>
  </si>
  <si>
    <t>10月健保代扣</t>
    <phoneticPr fontId="20" type="noConversion"/>
  </si>
  <si>
    <t>9月勞保代扣</t>
    <phoneticPr fontId="20" type="noConversion"/>
  </si>
  <si>
    <t>9月健保代扣</t>
    <phoneticPr fontId="20" type="noConversion"/>
  </si>
  <si>
    <t>補充保費</t>
    <phoneticPr fontId="20" type="noConversion"/>
  </si>
  <si>
    <t>學歷</t>
    <phoneticPr fontId="20" type="noConversion"/>
  </si>
  <si>
    <t>留職停薪</t>
    <phoneticPr fontId="20" type="noConversion"/>
  </si>
  <si>
    <t>公假</t>
    <phoneticPr fontId="18" type="noConversion"/>
  </si>
  <si>
    <t>大學畢</t>
    <phoneticPr fontId="18" type="noConversion"/>
  </si>
  <si>
    <t>碩士畢</t>
    <phoneticPr fontId="18" type="noConversion"/>
  </si>
  <si>
    <t>病假(五日)</t>
    <phoneticPr fontId="18" type="noConversion"/>
  </si>
  <si>
    <t>病假(十日)</t>
    <phoneticPr fontId="18" type="noConversion"/>
  </si>
  <si>
    <t>病假(四日)</t>
    <phoneticPr fontId="18" type="noConversion"/>
  </si>
  <si>
    <t>喪假</t>
    <phoneticPr fontId="18" type="noConversion"/>
  </si>
  <si>
    <t>產前假</t>
    <phoneticPr fontId="18" type="noConversion"/>
  </si>
  <si>
    <t>合計天數</t>
    <phoneticPr fontId="20" type="noConversion"/>
  </si>
  <si>
    <t>導師費及學術研究費8折各1日</t>
    <phoneticPr fontId="18" type="noConversion"/>
  </si>
  <si>
    <t>資源班</t>
  </si>
  <si>
    <t>吳憶婷</t>
  </si>
  <si>
    <t>控管</t>
  </si>
  <si>
    <t>10/1~10/31</t>
  </si>
  <si>
    <t>特教津貼及學術研究費各22日</t>
  </si>
  <si>
    <t>郭杏緣</t>
  </si>
  <si>
    <t>留職停薪</t>
  </si>
  <si>
    <t>導師費及學術研究費各22日</t>
  </si>
  <si>
    <t>郭藍儀</t>
  </si>
  <si>
    <t>王美玲</t>
  </si>
  <si>
    <t>公假</t>
  </si>
  <si>
    <t>無教師證</t>
  </si>
  <si>
    <t>10/3~10/25</t>
  </si>
  <si>
    <t>導師費及學術研究費8折各16日</t>
  </si>
  <si>
    <t>何雪如</t>
  </si>
  <si>
    <t>蔡青穎</t>
  </si>
  <si>
    <t>10/4</t>
  </si>
  <si>
    <t>導師費及學術研究費8折各1日</t>
  </si>
  <si>
    <t>蔡美瑩</t>
  </si>
  <si>
    <t>黃平蘭</t>
  </si>
  <si>
    <t>周素瑩</t>
  </si>
  <si>
    <t>楊淑渝</t>
  </si>
  <si>
    <t>碩士畢</t>
  </si>
  <si>
    <t>黃麗楨</t>
  </si>
  <si>
    <t>林小萍</t>
  </si>
  <si>
    <t>導師費及學術研究費各1日</t>
  </si>
  <si>
    <t>陳冠月</t>
  </si>
  <si>
    <t>陳忠育</t>
  </si>
  <si>
    <t>病假(五日)</t>
  </si>
  <si>
    <t>10/1</t>
  </si>
  <si>
    <t>王薏婷</t>
  </si>
  <si>
    <t>10/3、10/4</t>
  </si>
  <si>
    <t>導師費及學術研究費8折各2日</t>
  </si>
  <si>
    <t>林娟</t>
  </si>
  <si>
    <t>病假(十日)</t>
  </si>
  <si>
    <t>10/21~10/31</t>
  </si>
  <si>
    <t>導師費及學術研究費8折各9日</t>
  </si>
  <si>
    <t>馮之亭</t>
  </si>
  <si>
    <t>病假(四日)</t>
  </si>
  <si>
    <t>10/15</t>
  </si>
  <si>
    <t>張逸翰</t>
  </si>
  <si>
    <t>10/16~10/18</t>
  </si>
  <si>
    <t>導師費及學術研究費各3日</t>
  </si>
  <si>
    <t>張佳瑛</t>
  </si>
  <si>
    <t>楊淑閔</t>
  </si>
  <si>
    <t>喪假</t>
  </si>
  <si>
    <t>10/23~10/24</t>
  </si>
  <si>
    <t>導師費及學術研究費各2日</t>
  </si>
  <si>
    <t>蔡金秀</t>
  </si>
  <si>
    <t>產前假</t>
  </si>
  <si>
    <t>10/30</t>
  </si>
  <si>
    <t>張鳳敏</t>
  </si>
  <si>
    <t>10/31</t>
  </si>
  <si>
    <t>黃淑沛</t>
  </si>
  <si>
    <t>王美玲 合計</t>
  </si>
  <si>
    <t>王薏婷 合計</t>
  </si>
  <si>
    <t>吳憶婷 合計</t>
  </si>
  <si>
    <t>呂如平 合計</t>
  </si>
  <si>
    <t>林小萍 合計</t>
  </si>
  <si>
    <t>張逸翰 合計</t>
  </si>
  <si>
    <t>陳忠育 合計</t>
  </si>
  <si>
    <t>馮之亭 合計</t>
  </si>
  <si>
    <t>黃平蘭 合計</t>
  </si>
  <si>
    <t>楊淑渝 合計</t>
  </si>
  <si>
    <t>楊淑閔 合計</t>
  </si>
  <si>
    <t>蔡青穎 合計</t>
  </si>
  <si>
    <t>總計</t>
  </si>
  <si>
    <t>製表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</si>
  <si>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 xml:space="preserve">           （列報所得）</t>
    <phoneticPr fontId="18" type="noConversion"/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</si>
  <si>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</si>
  <si>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</si>
  <si>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</si>
  <si>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</si>
  <si>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</si>
  <si>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</si>
  <si>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日額(元)</t>
    <phoneticPr fontId="20" type="noConversion"/>
  </si>
  <si>
    <t>學術研究費1日(元)</t>
    <phoneticPr fontId="20" type="noConversion"/>
  </si>
  <si>
    <t>導師費1日(元)</t>
    <phoneticPr fontId="20" type="noConversion"/>
  </si>
  <si>
    <t>應領金額</t>
    <phoneticPr fontId="20" type="noConversion"/>
  </si>
  <si>
    <t>9月勞保代扣</t>
    <phoneticPr fontId="20" type="noConversion"/>
  </si>
  <si>
    <t>9月健保代扣</t>
    <phoneticPr fontId="20" type="noConversion"/>
  </si>
  <si>
    <t>10月勞保代扣</t>
    <phoneticPr fontId="20" type="noConversion"/>
  </si>
  <si>
    <t>10月健保代扣</t>
    <phoneticPr fontId="20" type="noConversion"/>
  </si>
  <si>
    <t>補充保費</t>
    <phoneticPr fontId="20" type="noConversion"/>
  </si>
  <si>
    <t>實領金額</t>
    <phoneticPr fontId="20" type="noConversion"/>
  </si>
  <si>
    <t>備註</t>
    <phoneticPr fontId="20" type="noConversion"/>
  </si>
  <si>
    <t>補扣導師費溢發款
8月$46、
9月$940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</si>
</sst>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0_);[Red]\(0\)"/>
    <numFmt numFmtId="178" formatCode="#,##0_ "/>
  </numFmts>
  <fonts count="3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12"/>
      <color rgb="FF0070C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9" tint="-0.249977111117893"/>
      <name val="新細明體"/>
      <family val="2"/>
      <charset val="136"/>
      <scheme val="minor"/>
    </font>
    <font>
      <sz val="12"/>
      <color theme="9" tint="-0.249977111117893"/>
      <name val="新細明體"/>
      <family val="1"/>
      <charset val="136"/>
      <scheme val="minor"/>
    </font>
    <font>
      <sz val="8"/>
      <color theme="9" tint="-0.249977111117893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8"/>
      <name val="新細明體"/>
      <family val="1"/>
      <charset val="136"/>
    </font>
    <font>
      <sz val="8"/>
      <color theme="9" tint="-0.249977111117893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2" fillId="0" borderId="11" xfId="0" applyNumberFormat="1" applyFont="1" applyBorder="1" applyAlignment="1">
      <alignment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0" fillId="33" borderId="0" xfId="0" applyNumberFormat="1" applyFill="1" applyBorder="1">
      <alignment vertical="center"/>
    </xf>
    <xf numFmtId="176" fontId="0" fillId="33" borderId="0" xfId="0" applyNumberFormat="1" applyFill="1" applyBorder="1" applyAlignment="1">
      <alignment horizontal="center" vertical="center"/>
    </xf>
    <xf numFmtId="176" fontId="0" fillId="33" borderId="17" xfId="0" applyNumberFormat="1" applyFill="1" applyBorder="1">
      <alignment vertical="center"/>
    </xf>
    <xf numFmtId="176" fontId="0" fillId="33" borderId="17" xfId="0" applyNumberForma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0" fillId="33" borderId="0" xfId="0" applyNumberFormat="1" applyFill="1" applyBorder="1" applyAlignment="1">
      <alignment horizontal="right" vertical="center"/>
    </xf>
    <xf numFmtId="176" fontId="0" fillId="33" borderId="17" xfId="0" applyNumberFormat="1" applyFill="1" applyBorder="1" applyAlignment="1">
      <alignment horizontal="right" vertical="center"/>
    </xf>
    <xf numFmtId="176" fontId="23" fillId="35" borderId="14" xfId="0" applyNumberFormat="1" applyFont="1" applyFill="1" applyBorder="1">
      <alignment vertical="center"/>
    </xf>
    <xf numFmtId="176" fontId="0" fillId="35" borderId="14" xfId="0" applyNumberFormat="1" applyFont="1" applyFill="1" applyBorder="1" applyAlignment="1">
      <alignment horizontal="center" vertical="center"/>
    </xf>
    <xf numFmtId="176" fontId="0" fillId="33" borderId="0" xfId="0" applyNumberFormat="1" applyFill="1">
      <alignment vertical="center"/>
    </xf>
    <xf numFmtId="176" fontId="0" fillId="33" borderId="0" xfId="0" applyNumberFormat="1" applyFill="1" applyAlignment="1">
      <alignment horizontal="right" vertical="center"/>
    </xf>
    <xf numFmtId="176" fontId="0" fillId="34" borderId="15" xfId="0" applyNumberFormat="1" applyFont="1" applyFill="1" applyBorder="1" applyAlignment="1">
      <alignment horizontal="center" vertical="center"/>
    </xf>
    <xf numFmtId="176" fontId="0" fillId="35" borderId="15" xfId="0" applyNumberFormat="1" applyFont="1" applyFill="1" applyBorder="1" applyAlignment="1">
      <alignment horizontal="center" vertical="center"/>
    </xf>
    <xf numFmtId="176" fontId="0" fillId="35" borderId="15" xfId="0" applyNumberFormat="1" applyFill="1" applyBorder="1">
      <alignment vertical="center"/>
    </xf>
    <xf numFmtId="176" fontId="0" fillId="34" borderId="0" xfId="0" applyNumberFormat="1" applyFill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35" borderId="16" xfId="0" applyNumberFormat="1" applyFont="1" applyFill="1" applyBorder="1" applyAlignment="1">
      <alignment horizontal="center" vertical="center"/>
    </xf>
    <xf numFmtId="176" fontId="0" fillId="33" borderId="14" xfId="0" applyNumberFormat="1" applyFill="1" applyBorder="1">
      <alignment vertical="center"/>
    </xf>
    <xf numFmtId="176" fontId="26" fillId="33" borderId="0" xfId="0" applyNumberFormat="1" applyFont="1" applyFill="1" applyBorder="1" applyAlignment="1">
      <alignment vertical="center" wrapText="1"/>
    </xf>
    <xf numFmtId="176" fontId="0" fillId="35" borderId="13" xfId="0" applyNumberFormat="1" applyFill="1" applyBorder="1" applyAlignment="1">
      <alignment vertical="center"/>
    </xf>
    <xf numFmtId="176" fontId="0" fillId="35" borderId="15" xfId="0" applyNumberFormat="1" applyFill="1" applyBorder="1" applyAlignment="1">
      <alignment vertical="center"/>
    </xf>
    <xf numFmtId="49" fontId="0" fillId="35" borderId="15" xfId="0" applyNumberFormat="1" applyFill="1" applyBorder="1">
      <alignment vertical="center"/>
    </xf>
    <xf numFmtId="49" fontId="0" fillId="34" borderId="15" xfId="0" applyNumberFormat="1" applyFill="1" applyBorder="1">
      <alignment vertical="center"/>
    </xf>
    <xf numFmtId="176" fontId="0" fillId="34" borderId="13" xfId="0" applyNumberFormat="1" applyFill="1" applyBorder="1" applyAlignment="1">
      <alignment vertical="center"/>
    </xf>
    <xf numFmtId="176" fontId="0" fillId="34" borderId="15" xfId="0" applyNumberFormat="1" applyFill="1" applyBorder="1" applyAlignment="1">
      <alignment vertical="center"/>
    </xf>
    <xf numFmtId="176" fontId="28" fillId="35" borderId="13" xfId="0" applyNumberFormat="1" applyFont="1" applyFill="1" applyBorder="1" applyAlignment="1">
      <alignment vertical="center"/>
    </xf>
    <xf numFmtId="176" fontId="28" fillId="34" borderId="0" xfId="0" applyNumberFormat="1" applyFont="1" applyFill="1" applyBorder="1" applyAlignment="1">
      <alignment vertical="center"/>
    </xf>
    <xf numFmtId="176" fontId="0" fillId="34" borderId="12" xfId="0" applyNumberFormat="1" applyFill="1" applyBorder="1" applyAlignment="1">
      <alignment vertical="center"/>
    </xf>
    <xf numFmtId="176" fontId="0" fillId="34" borderId="14" xfId="0" applyNumberFormat="1" applyFont="1" applyFill="1" applyBorder="1" applyAlignment="1">
      <alignment vertical="center"/>
    </xf>
    <xf numFmtId="176" fontId="24" fillId="34" borderId="14" xfId="0" applyNumberFormat="1" applyFont="1" applyFill="1" applyBorder="1">
      <alignment vertical="center"/>
    </xf>
    <xf numFmtId="176" fontId="0" fillId="34" borderId="14" xfId="0" applyNumberFormat="1" applyFont="1" applyFill="1" applyBorder="1" applyAlignment="1">
      <alignment horizontal="center" vertical="center"/>
    </xf>
    <xf numFmtId="178" fontId="0" fillId="0" borderId="22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23" xfId="0" applyNumberFormat="1" applyBorder="1" applyAlignment="1">
      <alignment horizontal="right" vertical="center"/>
    </xf>
    <xf numFmtId="178" fontId="0" fillId="0" borderId="24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25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0" xfId="0" applyNumberFormat="1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25" fillId="0" borderId="19" xfId="0" applyNumberFormat="1" applyFont="1" applyBorder="1">
      <alignment vertical="center"/>
    </xf>
    <xf numFmtId="178" fontId="25" fillId="0" borderId="20" xfId="0" applyNumberFormat="1" applyFont="1" applyBorder="1">
      <alignment vertical="center"/>
    </xf>
    <xf numFmtId="178" fontId="25" fillId="0" borderId="20" xfId="0" applyNumberFormat="1" applyFont="1" applyBorder="1" applyAlignment="1">
      <alignment vertical="center" wrapText="1"/>
    </xf>
    <xf numFmtId="178" fontId="25" fillId="0" borderId="21" xfId="0" applyNumberFormat="1" applyFont="1" applyBorder="1" applyAlignment="1">
      <alignment horizontal="right" vertical="center"/>
    </xf>
    <xf numFmtId="178" fontId="25" fillId="0" borderId="21" xfId="0" applyNumberFormat="1" applyFont="1" applyBorder="1" applyAlignment="1">
      <alignment horizontal="center" vertical="center"/>
    </xf>
    <xf numFmtId="178" fontId="26" fillId="0" borderId="20" xfId="0" applyNumberFormat="1" applyFont="1" applyBorder="1" applyAlignment="1">
      <alignment vertical="center" wrapText="1"/>
    </xf>
    <xf numFmtId="178" fontId="28" fillId="0" borderId="22" xfId="0" applyNumberFormat="1" applyFont="1" applyBorder="1">
      <alignment vertical="center"/>
    </xf>
    <xf numFmtId="178" fontId="28" fillId="0" borderId="0" xfId="0" applyNumberFormat="1" applyFont="1" applyBorder="1">
      <alignment vertical="center"/>
    </xf>
    <xf numFmtId="178" fontId="28" fillId="0" borderId="23" xfId="0" applyNumberFormat="1" applyFont="1" applyBorder="1" applyAlignment="1">
      <alignment horizontal="right" vertical="center"/>
    </xf>
    <xf numFmtId="178" fontId="28" fillId="0" borderId="23" xfId="0" applyNumberFormat="1" applyFont="1" applyBorder="1" applyAlignment="1">
      <alignment horizontal="center" vertical="center"/>
    </xf>
    <xf numFmtId="178" fontId="29" fillId="0" borderId="0" xfId="0" applyNumberFormat="1" applyFont="1" applyBorder="1">
      <alignment vertical="center"/>
    </xf>
    <xf numFmtId="176" fontId="28" fillId="33" borderId="0" xfId="0" applyNumberFormat="1" applyFont="1" applyFill="1" applyBorder="1">
      <alignment vertical="center"/>
    </xf>
    <xf numFmtId="176" fontId="27" fillId="33" borderId="0" xfId="0" applyNumberFormat="1" applyFont="1" applyFill="1" applyBorder="1" applyAlignment="1">
      <alignment vertical="center" wrapText="1"/>
    </xf>
    <xf numFmtId="176" fontId="30" fillId="33" borderId="12" xfId="0" applyNumberFormat="1" applyFont="1" applyFill="1" applyBorder="1">
      <alignment vertical="center"/>
    </xf>
    <xf numFmtId="176" fontId="31" fillId="33" borderId="14" xfId="0" applyNumberFormat="1" applyFont="1" applyFill="1" applyBorder="1">
      <alignment vertical="center"/>
    </xf>
    <xf numFmtId="176" fontId="32" fillId="35" borderId="14" xfId="0" applyNumberFormat="1" applyFont="1" applyFill="1" applyBorder="1">
      <alignment vertical="center"/>
    </xf>
    <xf numFmtId="176" fontId="31" fillId="33" borderId="14" xfId="0" applyNumberFormat="1" applyFont="1" applyFill="1" applyBorder="1" applyAlignment="1">
      <alignment horizontal="center" vertical="center"/>
    </xf>
    <xf numFmtId="176" fontId="31" fillId="33" borderId="0" xfId="0" applyNumberFormat="1" applyFont="1" applyFill="1" applyBorder="1" applyAlignment="1">
      <alignment horizontal="right" vertical="center"/>
    </xf>
    <xf numFmtId="176" fontId="31" fillId="0" borderId="0" xfId="0" applyNumberFormat="1" applyFont="1">
      <alignment vertical="center"/>
    </xf>
    <xf numFmtId="176" fontId="31" fillId="33" borderId="0" xfId="0" applyNumberFormat="1" applyFont="1" applyFill="1">
      <alignment vertical="center"/>
    </xf>
    <xf numFmtId="176" fontId="31" fillId="33" borderId="0" xfId="0" applyNumberFormat="1" applyFont="1" applyFill="1" applyBorder="1">
      <alignment vertical="center"/>
    </xf>
    <xf numFmtId="176" fontId="23" fillId="33" borderId="11" xfId="0" applyNumberFormat="1" applyFont="1" applyFill="1" applyBorder="1" applyAlignment="1">
      <alignment vertical="center" wrapText="1"/>
    </xf>
    <xf numFmtId="176" fontId="0" fillId="34" borderId="26" xfId="0" applyNumberFormat="1" applyFill="1" applyBorder="1" applyAlignment="1">
      <alignment vertical="center"/>
    </xf>
    <xf numFmtId="176" fontId="0" fillId="34" borderId="27" xfId="0" applyNumberFormat="1" applyFill="1" applyBorder="1" applyAlignment="1">
      <alignment vertical="center"/>
    </xf>
    <xf numFmtId="176" fontId="33" fillId="0" borderId="11" xfId="0" applyNumberFormat="1" applyFont="1" applyBorder="1" applyAlignment="1">
      <alignment vertical="center" wrapText="1"/>
    </xf>
    <xf numFmtId="176" fontId="34" fillId="0" borderId="11" xfId="0" applyNumberFormat="1" applyFont="1" applyFill="1" applyBorder="1" applyAlignment="1">
      <alignment vertical="center" wrapText="1"/>
    </xf>
    <xf numFmtId="176" fontId="34" fillId="0" borderId="11" xfId="0" applyNumberFormat="1" applyFont="1" applyFill="1" applyBorder="1">
      <alignment vertical="center"/>
    </xf>
    <xf numFmtId="176" fontId="35" fillId="33" borderId="12" xfId="0" applyNumberFormat="1" applyFont="1" applyFill="1" applyBorder="1" applyAlignment="1">
      <alignment vertical="center" wrapText="1"/>
    </xf>
    <xf numFmtId="176" fontId="32" fillId="34" borderId="12" xfId="0" applyNumberFormat="1" applyFont="1" applyFill="1" applyBorder="1">
      <alignment vertical="center"/>
    </xf>
    <xf numFmtId="176" fontId="26" fillId="33" borderId="12" xfId="0" applyNumberFormat="1" applyFont="1" applyFill="1" applyBorder="1" applyAlignment="1">
      <alignment vertical="center" wrapText="1"/>
    </xf>
    <xf numFmtId="176" fontId="24" fillId="34" borderId="12" xfId="0" applyNumberFormat="1" applyFont="1" applyFill="1" applyBorder="1">
      <alignment vertical="center"/>
    </xf>
    <xf numFmtId="176" fontId="24" fillId="35" borderId="13" xfId="0" applyNumberFormat="1" applyFont="1" applyFill="1" applyBorder="1">
      <alignment vertical="center"/>
    </xf>
    <xf numFmtId="176" fontId="24" fillId="35" borderId="12" xfId="0" applyNumberFormat="1" applyFont="1" applyFill="1" applyBorder="1">
      <alignment vertical="center"/>
    </xf>
    <xf numFmtId="176" fontId="24" fillId="34" borderId="13" xfId="0" applyNumberFormat="1" applyFont="1" applyFill="1" applyBorder="1">
      <alignment vertical="center"/>
    </xf>
    <xf numFmtId="176" fontId="24" fillId="35" borderId="13" xfId="0" applyNumberFormat="1" applyFont="1" applyFill="1" applyBorder="1" applyAlignment="1">
      <alignment vertical="center" wrapText="1"/>
    </xf>
    <xf numFmtId="176" fontId="26" fillId="33" borderId="0" xfId="0" applyNumberFormat="1" applyFont="1" applyFill="1" applyBorder="1">
      <alignment vertical="center"/>
    </xf>
    <xf numFmtId="176" fontId="24" fillId="0" borderId="0" xfId="0" applyNumberFormat="1" applyFont="1">
      <alignment vertical="center"/>
    </xf>
    <xf numFmtId="177" fontId="0" fillId="33" borderId="0" xfId="0" applyNumberFormat="1" applyFill="1" applyAlignment="1">
      <alignment horizontal="center" vertical="center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1" fillId="33" borderId="0" xfId="0" applyNumberFormat="1" applyFont="1" applyFill="1" applyBorder="1" applyAlignment="1">
      <alignment horizontal="center" vertical="center"/>
    </xf>
    <xf numFmtId="176" fontId="0" fillId="33" borderId="0" xfId="0" applyNumberFormat="1" applyFill="1" applyAlignment="1">
      <alignment horizontal="center" vertical="center"/>
    </xf>
    <xf numFmtId="176" fontId="24" fillId="35" borderId="28" xfId="0" applyNumberFormat="1" applyFont="1" applyFill="1" applyBorder="1">
      <alignment vertical="center"/>
    </xf>
    <xf numFmtId="176" fontId="24" fillId="35" borderId="29" xfId="0" applyNumberFormat="1" applyFont="1" applyFill="1" applyBorder="1">
      <alignment vertical="center"/>
    </xf>
    <xf numFmtId="176" fontId="23" fillId="35" borderId="30" xfId="0" applyNumberFormat="1" applyFont="1" applyFill="1" applyBorder="1">
      <alignment vertical="center"/>
    </xf>
    <xf numFmtId="176" fontId="0" fillId="35" borderId="30" xfId="0" applyNumberFormat="1" applyFont="1" applyFill="1" applyBorder="1" applyAlignment="1">
      <alignment horizontal="center" vertical="center"/>
    </xf>
    <xf numFmtId="49" fontId="0" fillId="34" borderId="18" xfId="0" applyNumberFormat="1" applyFill="1" applyBorder="1">
      <alignment vertical="center"/>
    </xf>
    <xf numFmtId="176" fontId="24" fillId="0" borderId="0" xfId="0" applyNumberFormat="1" applyFont="1" applyAlignment="1">
      <alignment vertical="center" wrapText="1"/>
    </xf>
    <xf numFmtId="176" fontId="24" fillId="0" borderId="17" xfId="0" applyNumberFormat="1" applyFont="1" applyBorder="1" applyAlignment="1">
      <alignment vertical="center" wrapText="1"/>
    </xf>
    <xf numFmtId="176" fontId="23" fillId="33" borderId="0" xfId="0" applyNumberFormat="1" applyFont="1" applyFill="1" applyBorder="1" applyAlignment="1">
      <alignment vertical="center" wrapText="1"/>
    </xf>
    <xf numFmtId="176" fontId="36" fillId="33" borderId="0" xfId="0" applyNumberFormat="1" applyFont="1" applyFill="1">
      <alignment vertical="center"/>
    </xf>
    <xf numFmtId="176" fontId="36" fillId="33" borderId="17" xfId="0" applyNumberFormat="1" applyFont="1" applyFill="1" applyBorder="1">
      <alignment vertical="center"/>
    </xf>
    <xf numFmtId="176" fontId="16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16" fillId="0" borderId="10" xfId="0" applyNumberFormat="1" applyFont="1" applyBorder="1">
      <alignment vertical="center"/>
    </xf>
    <xf numFmtId="176" fontId="24" fillId="0" borderId="10" xfId="0" applyNumberFormat="1" applyFont="1" applyBorder="1" applyAlignment="1">
      <alignment vertical="center" wrapText="1"/>
    </xf>
    <xf numFmtId="176" fontId="24" fillId="0" borderId="10" xfId="0" applyNumberFormat="1" applyFon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33" borderId="10" xfId="0" applyNumberFormat="1" applyFill="1" applyBorder="1">
      <alignment vertical="center"/>
    </xf>
    <xf numFmtId="176" fontId="31" fillId="33" borderId="10" xfId="0" applyNumberFormat="1" applyFont="1" applyFill="1" applyBorder="1">
      <alignment vertical="center"/>
    </xf>
    <xf numFmtId="176" fontId="36" fillId="33" borderId="0" xfId="0" applyNumberFormat="1" applyFont="1" applyFill="1" applyBorder="1">
      <alignment vertical="center"/>
    </xf>
    <xf numFmtId="176" fontId="33" fillId="0" borderId="11" xfId="0" applyNumberFormat="1" applyFont="1" applyFill="1" applyBorder="1" applyAlignment="1">
      <alignment horizontal="center" vertical="center"/>
    </xf>
    <xf numFmtId="176" fontId="24" fillId="33" borderId="11" xfId="0" applyNumberFormat="1" applyFont="1" applyFill="1" applyBorder="1" applyAlignment="1">
      <alignment horizontal="left" vertical="center" wrapText="1"/>
    </xf>
    <xf numFmtId="176" fontId="33" fillId="0" borderId="11" xfId="0" applyNumberFormat="1" applyFont="1" applyBorder="1" applyAlignment="1">
      <alignment horizontal="center" vertical="center" wrapText="1"/>
    </xf>
    <xf numFmtId="176" fontId="33" fillId="0" borderId="0" xfId="0" applyNumberFormat="1" applyFont="1" applyAlignment="1">
      <alignment horizontal="center" vertical="center"/>
    </xf>
    <xf numFmtId="176" fontId="33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Border="1" applyAlignment="1">
      <alignment horizontal="left" vertical="center" wrapText="1"/>
    </xf>
    <xf numFmtId="176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8" fillId="0" borderId="0" xfId="0" applyNumberFormat="1" applyFo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"/>
  <sheetViews>
    <sheetView topLeftCell="A19" zoomScale="80" zoomScaleNormal="80" workbookViewId="0">
      <selection activeCell="K4" sqref="K4"/>
    </sheetView>
  </sheetViews>
  <sheetFormatPr defaultRowHeight="16.5"/>
  <cols>
    <col min="1" max="2" width="7.25" style="1" customWidth="1"/>
    <col min="3" max="4" width="4.875" style="89" customWidth="1"/>
    <col min="5" max="5" width="6.375" style="1" customWidth="1"/>
    <col min="6" max="6" width="5" style="26" customWidth="1"/>
    <col min="7" max="7" width="11.875" style="1" customWidth="1"/>
    <col min="8" max="8" width="4.75" style="26" customWidth="1"/>
    <col min="9" max="9" width="7" style="1" customWidth="1"/>
    <col min="10" max="11" width="8" style="1" customWidth="1"/>
    <col min="12" max="12" width="8" style="27" customWidth="1"/>
    <col min="13" max="17" width="6" style="1" customWidth="1"/>
    <col min="18" max="18" width="9.375" style="1" customWidth="1"/>
    <col min="19" max="19" width="9" style="1"/>
    <col min="20" max="20" width="10.25" style="1" customWidth="1"/>
    <col min="21" max="21" width="11.75" style="1" customWidth="1"/>
    <col min="22" max="22" width="9" style="1"/>
    <col min="23" max="27" width="5.875" style="1" customWidth="1"/>
    <col min="28" max="16384" width="9" style="1"/>
  </cols>
  <sheetData>
    <row r="1" spans="1:27" ht="28.5" customHeight="1">
      <c r="A1" s="124" t="s">
        <v>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W1" s="9"/>
      <c r="X1" s="9"/>
      <c r="Y1" s="9"/>
      <c r="Z1" s="9"/>
      <c r="AA1" s="9"/>
    </row>
    <row r="2" spans="1:27" s="9" customFormat="1" ht="42.75" customHeight="1">
      <c r="A2" s="2" t="s">
        <v>0</v>
      </c>
      <c r="B2" s="3" t="s">
        <v>6</v>
      </c>
      <c r="C2" s="78" t="s">
        <v>1</v>
      </c>
      <c r="D2" s="79" t="s">
        <v>84</v>
      </c>
      <c r="E2" s="10" t="s">
        <v>7</v>
      </c>
      <c r="F2" s="15" t="s">
        <v>8</v>
      </c>
      <c r="G2" s="4" t="s">
        <v>9</v>
      </c>
      <c r="H2" s="91" t="s">
        <v>94</v>
      </c>
      <c r="I2" s="5" t="s">
        <v>10</v>
      </c>
      <c r="J2" s="6" t="s">
        <v>11</v>
      </c>
      <c r="K2" s="7" t="s">
        <v>12</v>
      </c>
      <c r="L2" s="123" t="s">
        <v>13</v>
      </c>
      <c r="M2" s="77" t="s">
        <v>81</v>
      </c>
      <c r="N2" s="77" t="s">
        <v>82</v>
      </c>
      <c r="O2" s="77" t="s">
        <v>79</v>
      </c>
      <c r="P2" s="77" t="s">
        <v>80</v>
      </c>
      <c r="Q2" s="77" t="s">
        <v>83</v>
      </c>
      <c r="R2" s="74" t="s">
        <v>63</v>
      </c>
      <c r="S2" s="5" t="s">
        <v>14</v>
      </c>
      <c r="T2" s="8" t="s">
        <v>15</v>
      </c>
      <c r="W2" s="53" t="s">
        <v>43</v>
      </c>
      <c r="X2" s="54" t="s">
        <v>44</v>
      </c>
      <c r="Y2" s="58" t="s">
        <v>45</v>
      </c>
      <c r="Z2" s="55" t="s">
        <v>46</v>
      </c>
      <c r="AA2" s="56" t="s">
        <v>47</v>
      </c>
    </row>
    <row r="3" spans="1:27" s="20" customFormat="1" ht="34.5" customHeight="1">
      <c r="A3" s="66" t="s">
        <v>55</v>
      </c>
      <c r="B3" s="67" t="s">
        <v>56</v>
      </c>
      <c r="C3" s="80" t="s">
        <v>57</v>
      </c>
      <c r="D3" s="81" t="s">
        <v>2</v>
      </c>
      <c r="E3" s="68" t="s">
        <v>3</v>
      </c>
      <c r="F3" s="69">
        <v>190</v>
      </c>
      <c r="G3" s="67" t="s">
        <v>54</v>
      </c>
      <c r="H3" s="92">
        <v>22</v>
      </c>
      <c r="I3" s="71">
        <f>H3*$X$5</f>
        <v>15444</v>
      </c>
      <c r="J3" s="72">
        <f>H3*$Y$5</f>
        <v>14278</v>
      </c>
      <c r="K3" s="72">
        <v>426</v>
      </c>
      <c r="L3" s="70">
        <f t="shared" ref="L3:L19" si="0">SUM(I3:K3)</f>
        <v>30148</v>
      </c>
      <c r="M3" s="73">
        <v>260</v>
      </c>
      <c r="N3" s="73">
        <v>212</v>
      </c>
      <c r="O3" s="73"/>
      <c r="P3" s="73"/>
      <c r="Q3" s="72"/>
      <c r="R3" s="72">
        <v>986</v>
      </c>
      <c r="S3" s="72">
        <f>L3-M3-N3-O3-P3-Q3-R3</f>
        <v>28690</v>
      </c>
      <c r="T3" s="65" t="s">
        <v>58</v>
      </c>
      <c r="U3" s="101"/>
      <c r="V3" s="101"/>
      <c r="W3" s="43">
        <v>170</v>
      </c>
      <c r="X3" s="44">
        <v>659</v>
      </c>
      <c r="Y3" s="44">
        <v>649</v>
      </c>
      <c r="Z3" s="44">
        <v>65</v>
      </c>
      <c r="AA3" s="45">
        <f>SUM(X3:Z3)</f>
        <v>1373</v>
      </c>
    </row>
    <row r="4" spans="1:27" s="20" customFormat="1" ht="34.5" customHeight="1">
      <c r="A4" s="39" t="s">
        <v>41</v>
      </c>
      <c r="B4" s="40" t="s">
        <v>5</v>
      </c>
      <c r="C4" s="82" t="s">
        <v>85</v>
      </c>
      <c r="D4" s="83" t="s">
        <v>2</v>
      </c>
      <c r="E4" s="41" t="s">
        <v>3</v>
      </c>
      <c r="F4" s="42" t="s">
        <v>4</v>
      </c>
      <c r="G4" s="29" t="s">
        <v>42</v>
      </c>
      <c r="H4" s="12">
        <v>22</v>
      </c>
      <c r="I4" s="1">
        <f>H4*$X$5</f>
        <v>15444</v>
      </c>
      <c r="J4" s="20">
        <f>H4*$Y$5</f>
        <v>14278</v>
      </c>
      <c r="K4" s="20">
        <f>H4*$Z$5</f>
        <v>1430</v>
      </c>
      <c r="L4" s="16">
        <f t="shared" si="0"/>
        <v>31152</v>
      </c>
      <c r="M4" s="11">
        <v>573</v>
      </c>
      <c r="N4" s="11">
        <v>0</v>
      </c>
      <c r="O4" s="11"/>
      <c r="P4" s="11"/>
      <c r="Q4" s="11"/>
      <c r="R4" s="11"/>
      <c r="S4" s="102">
        <f t="shared" ref="S4:S20" si="1">L4-M4-N4-O4-P4-Q4-R4</f>
        <v>30579</v>
      </c>
      <c r="T4" s="30" t="s">
        <v>65</v>
      </c>
      <c r="W4" s="43">
        <v>180</v>
      </c>
      <c r="X4" s="44">
        <v>681</v>
      </c>
      <c r="Y4" s="44">
        <v>649</v>
      </c>
      <c r="Z4" s="44">
        <v>65</v>
      </c>
      <c r="AA4" s="45">
        <f>SUM(X4:Z4)</f>
        <v>1395</v>
      </c>
    </row>
    <row r="5" spans="1:27" s="20" customFormat="1" ht="34.5" customHeight="1">
      <c r="A5" s="37" t="s">
        <v>39</v>
      </c>
      <c r="B5" s="32" t="s">
        <v>18</v>
      </c>
      <c r="C5" s="84" t="s">
        <v>86</v>
      </c>
      <c r="D5" s="85" t="s">
        <v>87</v>
      </c>
      <c r="E5" s="18" t="s">
        <v>20</v>
      </c>
      <c r="F5" s="19">
        <v>180</v>
      </c>
      <c r="G5" s="24" t="s">
        <v>19</v>
      </c>
      <c r="H5" s="90">
        <v>16</v>
      </c>
      <c r="I5" s="1">
        <f>H5*X10</f>
        <v>10896</v>
      </c>
      <c r="J5" s="1">
        <f>H5*Y10</f>
        <v>8304</v>
      </c>
      <c r="K5" s="1">
        <f>H5*Z10</f>
        <v>1040</v>
      </c>
      <c r="L5" s="16">
        <f t="shared" si="0"/>
        <v>20240</v>
      </c>
      <c r="M5" s="20">
        <v>432</v>
      </c>
      <c r="S5" s="102">
        <f t="shared" si="1"/>
        <v>19808</v>
      </c>
      <c r="T5" s="30" t="s">
        <v>66</v>
      </c>
      <c r="W5" s="59">
        <v>190</v>
      </c>
      <c r="X5" s="60">
        <v>702</v>
      </c>
      <c r="Y5" s="60">
        <v>649</v>
      </c>
      <c r="Z5" s="60">
        <v>65</v>
      </c>
      <c r="AA5" s="61">
        <f>SUM(X5:Z5)</f>
        <v>1416</v>
      </c>
    </row>
    <row r="6" spans="1:27" s="20" customFormat="1" ht="34.5" customHeight="1">
      <c r="A6" s="31" t="s">
        <v>21</v>
      </c>
      <c r="B6" s="32" t="s">
        <v>32</v>
      </c>
      <c r="C6" s="84" t="s">
        <v>86</v>
      </c>
      <c r="D6" s="85" t="s">
        <v>87</v>
      </c>
      <c r="E6" s="18" t="s">
        <v>20</v>
      </c>
      <c r="F6" s="23">
        <v>180</v>
      </c>
      <c r="G6" s="33" t="s">
        <v>23</v>
      </c>
      <c r="H6" s="93">
        <v>1</v>
      </c>
      <c r="I6" s="1">
        <f>H6*X10</f>
        <v>681</v>
      </c>
      <c r="J6" s="20">
        <f>H6*Y10</f>
        <v>519</v>
      </c>
      <c r="K6" s="20">
        <f>H6*Z10</f>
        <v>65</v>
      </c>
      <c r="L6" s="16">
        <f t="shared" si="0"/>
        <v>1265</v>
      </c>
      <c r="S6" s="102">
        <f t="shared" si="1"/>
        <v>1265</v>
      </c>
      <c r="T6" s="30" t="s">
        <v>67</v>
      </c>
      <c r="W6" s="46">
        <v>245</v>
      </c>
      <c r="X6" s="47">
        <v>820</v>
      </c>
      <c r="Y6" s="47">
        <v>747</v>
      </c>
      <c r="Z6" s="47">
        <v>65</v>
      </c>
      <c r="AA6" s="48">
        <f>SUM(X6:Z6)</f>
        <v>1632</v>
      </c>
    </row>
    <row r="7" spans="1:27" s="20" customFormat="1" ht="34.5" customHeight="1">
      <c r="A7" s="35" t="s">
        <v>25</v>
      </c>
      <c r="B7" s="36" t="s">
        <v>26</v>
      </c>
      <c r="C7" s="84" t="s">
        <v>86</v>
      </c>
      <c r="D7" s="85" t="s">
        <v>87</v>
      </c>
      <c r="E7" s="18" t="s">
        <v>20</v>
      </c>
      <c r="F7" s="23">
        <v>170</v>
      </c>
      <c r="G7" s="34" t="s">
        <v>27</v>
      </c>
      <c r="H7" s="93">
        <v>1</v>
      </c>
      <c r="I7" s="1">
        <f>H7*X9</f>
        <v>659</v>
      </c>
      <c r="J7" s="20">
        <f>H7*Y9</f>
        <v>519</v>
      </c>
      <c r="K7" s="20">
        <f>H7*Z9</f>
        <v>65</v>
      </c>
      <c r="L7" s="16">
        <f t="shared" si="0"/>
        <v>1243</v>
      </c>
      <c r="S7" s="102">
        <f t="shared" si="1"/>
        <v>1243</v>
      </c>
      <c r="T7" s="30" t="s">
        <v>67</v>
      </c>
      <c r="W7" s="49"/>
      <c r="X7" s="49"/>
      <c r="Y7" s="49"/>
      <c r="Z7" s="49"/>
      <c r="AA7" s="50"/>
    </row>
    <row r="8" spans="1:27" s="20" customFormat="1" ht="34.5" customHeight="1">
      <c r="A8" s="31" t="s">
        <v>28</v>
      </c>
      <c r="B8" s="32" t="s">
        <v>29</v>
      </c>
      <c r="C8" s="84" t="s">
        <v>86</v>
      </c>
      <c r="D8" s="86" t="s">
        <v>88</v>
      </c>
      <c r="E8" s="18" t="s">
        <v>20</v>
      </c>
      <c r="F8" s="28">
        <v>245</v>
      </c>
      <c r="G8" s="34" t="s">
        <v>27</v>
      </c>
      <c r="H8" s="93">
        <v>1</v>
      </c>
      <c r="I8" s="63">
        <v>820</v>
      </c>
      <c r="J8" s="63">
        <v>598</v>
      </c>
      <c r="K8" s="63">
        <v>65</v>
      </c>
      <c r="L8" s="16">
        <f t="shared" si="0"/>
        <v>1483</v>
      </c>
      <c r="O8" s="20">
        <v>26</v>
      </c>
      <c r="S8" s="102">
        <f t="shared" si="1"/>
        <v>1457</v>
      </c>
      <c r="T8" s="30" t="s">
        <v>67</v>
      </c>
      <c r="W8" s="53" t="s">
        <v>43</v>
      </c>
      <c r="X8" s="54" t="s">
        <v>44</v>
      </c>
      <c r="Y8" s="58" t="s">
        <v>48</v>
      </c>
      <c r="Z8" s="55" t="s">
        <v>46</v>
      </c>
      <c r="AA8" s="57" t="s">
        <v>47</v>
      </c>
    </row>
    <row r="9" spans="1:27" s="20" customFormat="1" ht="34.5" customHeight="1">
      <c r="A9" s="35" t="s">
        <v>30</v>
      </c>
      <c r="B9" s="36" t="s">
        <v>31</v>
      </c>
      <c r="C9" s="84" t="s">
        <v>86</v>
      </c>
      <c r="D9" s="85" t="s">
        <v>87</v>
      </c>
      <c r="E9" s="41" t="s">
        <v>3</v>
      </c>
      <c r="F9" s="22">
        <v>190</v>
      </c>
      <c r="G9" s="34" t="s">
        <v>27</v>
      </c>
      <c r="H9" s="93">
        <v>1</v>
      </c>
      <c r="I9" s="63">
        <v>702</v>
      </c>
      <c r="J9" s="63">
        <v>649</v>
      </c>
      <c r="K9" s="63">
        <v>65</v>
      </c>
      <c r="L9" s="16">
        <f t="shared" si="0"/>
        <v>1416</v>
      </c>
      <c r="M9" s="20">
        <v>97</v>
      </c>
      <c r="O9" s="20">
        <v>41</v>
      </c>
      <c r="S9" s="102">
        <f t="shared" si="1"/>
        <v>1278</v>
      </c>
      <c r="T9" s="30" t="s">
        <v>68</v>
      </c>
      <c r="W9" s="43">
        <v>170</v>
      </c>
      <c r="X9" s="44">
        <v>659</v>
      </c>
      <c r="Y9" s="44">
        <v>519</v>
      </c>
      <c r="Z9" s="44">
        <v>65</v>
      </c>
      <c r="AA9" s="51">
        <f>SUM(X9:Z9)</f>
        <v>1243</v>
      </c>
    </row>
    <row r="10" spans="1:27" s="20" customFormat="1" ht="34.5" customHeight="1">
      <c r="A10" s="31" t="s">
        <v>33</v>
      </c>
      <c r="B10" s="32" t="s">
        <v>34</v>
      </c>
      <c r="C10" s="87" t="s">
        <v>89</v>
      </c>
      <c r="D10" s="85" t="s">
        <v>87</v>
      </c>
      <c r="E10" s="18" t="s">
        <v>20</v>
      </c>
      <c r="F10" s="23">
        <v>170</v>
      </c>
      <c r="G10" s="34" t="s">
        <v>35</v>
      </c>
      <c r="H10" s="93">
        <v>1</v>
      </c>
      <c r="I10" s="44">
        <v>659</v>
      </c>
      <c r="J10" s="44">
        <v>519</v>
      </c>
      <c r="K10" s="44">
        <v>65</v>
      </c>
      <c r="L10" s="16">
        <f t="shared" si="0"/>
        <v>1243</v>
      </c>
      <c r="S10" s="102">
        <f t="shared" si="1"/>
        <v>1243</v>
      </c>
      <c r="T10" s="30" t="s">
        <v>67</v>
      </c>
      <c r="W10" s="59">
        <v>180</v>
      </c>
      <c r="X10" s="60">
        <v>681</v>
      </c>
      <c r="Y10" s="60">
        <v>519</v>
      </c>
      <c r="Z10" s="60">
        <v>65</v>
      </c>
      <c r="AA10" s="62">
        <f>SUM(X10:Z10)</f>
        <v>1265</v>
      </c>
    </row>
    <row r="11" spans="1:27" s="20" customFormat="1" ht="34.5" customHeight="1">
      <c r="A11" s="31" t="s">
        <v>33</v>
      </c>
      <c r="B11" s="32" t="s">
        <v>36</v>
      </c>
      <c r="C11" s="87" t="s">
        <v>89</v>
      </c>
      <c r="D11" s="85" t="s">
        <v>87</v>
      </c>
      <c r="E11" s="18" t="s">
        <v>20</v>
      </c>
      <c r="F11" s="23">
        <v>170</v>
      </c>
      <c r="G11" s="34" t="s">
        <v>37</v>
      </c>
      <c r="H11" s="93">
        <v>1</v>
      </c>
      <c r="I11" s="44">
        <v>659</v>
      </c>
      <c r="J11" s="44">
        <v>519</v>
      </c>
      <c r="K11" s="44">
        <v>65</v>
      </c>
      <c r="L11" s="16">
        <f t="shared" si="0"/>
        <v>1243</v>
      </c>
      <c r="Q11" s="20">
        <v>259</v>
      </c>
      <c r="S11" s="102">
        <f t="shared" si="1"/>
        <v>984</v>
      </c>
      <c r="T11" s="30" t="s">
        <v>16</v>
      </c>
      <c r="W11" s="43">
        <v>190</v>
      </c>
      <c r="X11" s="44">
        <v>702</v>
      </c>
      <c r="Y11" s="44">
        <v>519</v>
      </c>
      <c r="Z11" s="44">
        <v>65</v>
      </c>
      <c r="AA11" s="51">
        <f>SUM(X11:Z11)</f>
        <v>1286</v>
      </c>
    </row>
    <row r="12" spans="1:27" s="20" customFormat="1" ht="34.5" customHeight="1">
      <c r="A12" s="31" t="s">
        <v>33</v>
      </c>
      <c r="B12" s="32" t="s">
        <v>22</v>
      </c>
      <c r="C12" s="87" t="s">
        <v>89</v>
      </c>
      <c r="D12" s="86" t="s">
        <v>88</v>
      </c>
      <c r="E12" s="18" t="s">
        <v>20</v>
      </c>
      <c r="F12" s="28">
        <v>245</v>
      </c>
      <c r="G12" s="34" t="s">
        <v>38</v>
      </c>
      <c r="H12" s="93">
        <v>2</v>
      </c>
      <c r="I12" s="1">
        <f>H12*X12</f>
        <v>1640</v>
      </c>
      <c r="J12" s="20">
        <f>H12*Y12</f>
        <v>1196</v>
      </c>
      <c r="K12" s="20">
        <f>H12*Z12</f>
        <v>130</v>
      </c>
      <c r="L12" s="16">
        <f t="shared" si="0"/>
        <v>2966</v>
      </c>
      <c r="O12" s="20">
        <v>53</v>
      </c>
      <c r="S12" s="102">
        <f t="shared" si="1"/>
        <v>2913</v>
      </c>
      <c r="T12" s="30" t="s">
        <v>17</v>
      </c>
      <c r="W12" s="46">
        <v>245</v>
      </c>
      <c r="X12" s="47">
        <v>820</v>
      </c>
      <c r="Y12" s="47">
        <v>598</v>
      </c>
      <c r="Z12" s="47">
        <v>65</v>
      </c>
      <c r="AA12" s="52">
        <f>SUM(X12:Z12)</f>
        <v>1483</v>
      </c>
    </row>
    <row r="13" spans="1:27" s="20" customFormat="1" ht="34.5" customHeight="1">
      <c r="A13" s="38" t="s">
        <v>40</v>
      </c>
      <c r="B13" s="36" t="s">
        <v>26</v>
      </c>
      <c r="C13" s="87" t="s">
        <v>90</v>
      </c>
      <c r="D13" s="85" t="s">
        <v>87</v>
      </c>
      <c r="E13" s="18" t="s">
        <v>20</v>
      </c>
      <c r="F13" s="23">
        <v>170</v>
      </c>
      <c r="G13" s="25" t="s">
        <v>64</v>
      </c>
      <c r="H13" s="93">
        <v>9</v>
      </c>
      <c r="I13" s="1">
        <f>H13*X9</f>
        <v>5931</v>
      </c>
      <c r="J13" s="20">
        <f>H13*Y9</f>
        <v>4671</v>
      </c>
      <c r="K13" s="20">
        <f>H13*Z9</f>
        <v>585</v>
      </c>
      <c r="L13" s="16">
        <f t="shared" si="0"/>
        <v>11187</v>
      </c>
      <c r="S13" s="102">
        <f t="shared" si="1"/>
        <v>11187</v>
      </c>
      <c r="T13" s="30" t="s">
        <v>69</v>
      </c>
    </row>
    <row r="14" spans="1:27" s="20" customFormat="1" ht="34.5" customHeight="1">
      <c r="A14" s="64" t="s">
        <v>53</v>
      </c>
      <c r="B14" s="11" t="s">
        <v>49</v>
      </c>
      <c r="C14" s="87" t="s">
        <v>91</v>
      </c>
      <c r="D14" s="85" t="s">
        <v>87</v>
      </c>
      <c r="E14" s="18" t="s">
        <v>20</v>
      </c>
      <c r="F14" s="12">
        <v>170</v>
      </c>
      <c r="G14" s="34" t="s">
        <v>50</v>
      </c>
      <c r="H14" s="12">
        <v>1</v>
      </c>
      <c r="I14" s="21">
        <f>H14*X9</f>
        <v>659</v>
      </c>
      <c r="J14" s="21">
        <f>H14*Y9</f>
        <v>519</v>
      </c>
      <c r="K14" s="21">
        <f>H14*Z9</f>
        <v>65</v>
      </c>
      <c r="L14" s="16">
        <f t="shared" si="0"/>
        <v>1243</v>
      </c>
      <c r="M14" s="11">
        <v>7</v>
      </c>
      <c r="N14" s="11"/>
      <c r="O14" s="11"/>
      <c r="P14" s="11"/>
      <c r="S14" s="102">
        <f t="shared" si="1"/>
        <v>1236</v>
      </c>
      <c r="T14" s="30" t="s">
        <v>95</v>
      </c>
    </row>
    <row r="15" spans="1:27" s="20" customFormat="1" ht="34.5" customHeight="1">
      <c r="A15" s="11" t="s">
        <v>25</v>
      </c>
      <c r="B15" s="11" t="s">
        <v>51</v>
      </c>
      <c r="C15" s="87" t="s">
        <v>91</v>
      </c>
      <c r="D15" s="85" t="s">
        <v>87</v>
      </c>
      <c r="E15" s="41" t="s">
        <v>3</v>
      </c>
      <c r="F15" s="12">
        <v>180</v>
      </c>
      <c r="G15" s="11" t="s">
        <v>52</v>
      </c>
      <c r="H15" s="12">
        <v>3</v>
      </c>
      <c r="I15" s="21">
        <f>H15*X4</f>
        <v>2043</v>
      </c>
      <c r="J15" s="21">
        <f>H15*Y4</f>
        <v>1947</v>
      </c>
      <c r="K15" s="20">
        <f>H15*Z4</f>
        <v>195</v>
      </c>
      <c r="L15" s="16">
        <f t="shared" si="0"/>
        <v>4185</v>
      </c>
      <c r="M15" s="11"/>
      <c r="N15" s="11"/>
      <c r="O15" s="11"/>
      <c r="P15" s="11"/>
      <c r="Q15" s="20">
        <v>106</v>
      </c>
      <c r="S15" s="102">
        <f t="shared" si="1"/>
        <v>4079</v>
      </c>
      <c r="T15" s="30" t="s">
        <v>70</v>
      </c>
    </row>
    <row r="16" spans="1:27" s="20" customFormat="1" ht="34.5" customHeight="1">
      <c r="A16" s="75" t="s">
        <v>61</v>
      </c>
      <c r="B16" s="76" t="s">
        <v>59</v>
      </c>
      <c r="C16" s="86" t="s">
        <v>92</v>
      </c>
      <c r="D16" s="85" t="s">
        <v>87</v>
      </c>
      <c r="E16" s="18" t="s">
        <v>60</v>
      </c>
      <c r="F16" s="22">
        <v>190</v>
      </c>
      <c r="G16" s="11" t="s">
        <v>62</v>
      </c>
      <c r="H16" s="12">
        <v>2</v>
      </c>
      <c r="I16" s="21">
        <f>H16*X5</f>
        <v>1404</v>
      </c>
      <c r="J16" s="21">
        <f>H16*Y5</f>
        <v>1298</v>
      </c>
      <c r="K16" s="20">
        <f>H16*Z5</f>
        <v>130</v>
      </c>
      <c r="L16" s="16">
        <f t="shared" si="0"/>
        <v>2832</v>
      </c>
      <c r="M16" s="11">
        <v>238</v>
      </c>
      <c r="N16" s="11">
        <v>468</v>
      </c>
      <c r="O16" s="11"/>
      <c r="P16" s="11"/>
      <c r="S16" s="102">
        <f t="shared" si="1"/>
        <v>2126</v>
      </c>
      <c r="T16" s="30" t="s">
        <v>71</v>
      </c>
    </row>
    <row r="17" spans="1:27" s="20" customFormat="1" ht="34.5" customHeight="1">
      <c r="A17" s="11" t="s">
        <v>72</v>
      </c>
      <c r="B17" s="11" t="s">
        <v>51</v>
      </c>
      <c r="C17" s="88" t="s">
        <v>93</v>
      </c>
      <c r="D17" s="85" t="s">
        <v>87</v>
      </c>
      <c r="E17" s="41" t="s">
        <v>3</v>
      </c>
      <c r="F17" s="12">
        <v>180</v>
      </c>
      <c r="G17" s="34" t="s">
        <v>77</v>
      </c>
      <c r="H17" s="12">
        <v>1</v>
      </c>
      <c r="I17" s="21">
        <f>H17*X4</f>
        <v>681</v>
      </c>
      <c r="J17" s="21">
        <f>H17*Y4</f>
        <v>649</v>
      </c>
      <c r="K17" s="20">
        <f>H17*Z4</f>
        <v>65</v>
      </c>
      <c r="L17" s="16">
        <f t="shared" si="0"/>
        <v>1395</v>
      </c>
      <c r="M17" s="11"/>
      <c r="N17" s="11"/>
      <c r="O17" s="11"/>
      <c r="P17" s="11"/>
      <c r="S17" s="102">
        <f t="shared" si="1"/>
        <v>1395</v>
      </c>
      <c r="T17" s="30" t="s">
        <v>68</v>
      </c>
    </row>
    <row r="18" spans="1:27" s="20" customFormat="1" ht="34.5" customHeight="1">
      <c r="A18" s="11" t="s">
        <v>74</v>
      </c>
      <c r="B18" s="32" t="s">
        <v>34</v>
      </c>
      <c r="C18" s="86" t="s">
        <v>92</v>
      </c>
      <c r="D18" s="85" t="s">
        <v>87</v>
      </c>
      <c r="E18" s="18" t="s">
        <v>20</v>
      </c>
      <c r="F18" s="23">
        <v>170</v>
      </c>
      <c r="G18" s="34" t="s">
        <v>73</v>
      </c>
      <c r="H18" s="12">
        <v>1</v>
      </c>
      <c r="I18" s="21">
        <v>659</v>
      </c>
      <c r="J18" s="21">
        <v>519</v>
      </c>
      <c r="K18" s="21">
        <v>65</v>
      </c>
      <c r="L18" s="16">
        <f t="shared" si="0"/>
        <v>1243</v>
      </c>
      <c r="M18" s="11">
        <v>407</v>
      </c>
      <c r="N18" s="11"/>
      <c r="O18" s="11"/>
      <c r="P18" s="11"/>
      <c r="S18" s="102">
        <f t="shared" si="1"/>
        <v>836</v>
      </c>
      <c r="T18" s="99" t="s">
        <v>113</v>
      </c>
    </row>
    <row r="19" spans="1:27" s="20" customFormat="1" ht="34.5" customHeight="1" thickBot="1">
      <c r="A19" s="13" t="s">
        <v>75</v>
      </c>
      <c r="B19" s="13" t="s">
        <v>76</v>
      </c>
      <c r="C19" s="94" t="s">
        <v>86</v>
      </c>
      <c r="D19" s="95" t="s">
        <v>87</v>
      </c>
      <c r="E19" s="96" t="s">
        <v>20</v>
      </c>
      <c r="F19" s="97">
        <v>180</v>
      </c>
      <c r="G19" s="98" t="s">
        <v>78</v>
      </c>
      <c r="H19" s="14">
        <v>1</v>
      </c>
      <c r="I19" s="17">
        <f>H19*X10</f>
        <v>681</v>
      </c>
      <c r="J19" s="17">
        <f>H19*Y10</f>
        <v>519</v>
      </c>
      <c r="K19" s="13">
        <f>H19*Z10</f>
        <v>65</v>
      </c>
      <c r="L19" s="17">
        <f t="shared" si="0"/>
        <v>1265</v>
      </c>
      <c r="M19" s="13"/>
      <c r="N19" s="13"/>
      <c r="O19" s="13"/>
      <c r="P19" s="13"/>
      <c r="Q19" s="13">
        <v>408</v>
      </c>
      <c r="R19" s="13"/>
      <c r="S19" s="103">
        <f t="shared" si="1"/>
        <v>857</v>
      </c>
      <c r="T19" s="100" t="s">
        <v>113</v>
      </c>
      <c r="V19" s="20">
        <f>SUM(S3:S19)</f>
        <v>111176</v>
      </c>
    </row>
    <row r="20" spans="1:27" s="20" customFormat="1" ht="34.5" customHeight="1" thickTop="1">
      <c r="A20" s="1"/>
      <c r="B20" s="1"/>
      <c r="C20" s="89"/>
      <c r="D20" s="89"/>
      <c r="E20" s="1"/>
      <c r="F20" s="26"/>
      <c r="G20" s="1"/>
      <c r="H20" s="26">
        <f>SUM(H3:H19)</f>
        <v>86</v>
      </c>
      <c r="I20" s="26"/>
      <c r="J20" s="26"/>
      <c r="K20" s="26"/>
      <c r="L20" s="26">
        <f t="shared" ref="L20:R20" si="2">SUM(L3:L19)</f>
        <v>115749</v>
      </c>
      <c r="M20" s="26">
        <f t="shared" si="2"/>
        <v>2014</v>
      </c>
      <c r="N20" s="26">
        <f t="shared" si="2"/>
        <v>680</v>
      </c>
      <c r="O20" s="26">
        <f t="shared" si="2"/>
        <v>120</v>
      </c>
      <c r="P20" s="26">
        <f t="shared" si="2"/>
        <v>0</v>
      </c>
      <c r="Q20" s="26">
        <f t="shared" si="2"/>
        <v>773</v>
      </c>
      <c r="R20" s="26">
        <f t="shared" si="2"/>
        <v>986</v>
      </c>
      <c r="S20" s="117">
        <f t="shared" si="1"/>
        <v>111176</v>
      </c>
      <c r="T20" s="1"/>
      <c r="W20" s="1"/>
      <c r="X20" s="1"/>
      <c r="Y20" s="1"/>
      <c r="Z20" s="1"/>
      <c r="AA20" s="1"/>
    </row>
  </sheetData>
  <mergeCells count="1">
    <mergeCell ref="A1:T1"/>
  </mergeCells>
  <phoneticPr fontId="18" type="noConversion"/>
  <pageMargins left="7.874015748031496E-2" right="7.874015748031496E-2" top="7.874015748031496E-2" bottom="0.35433070866141736" header="0.31496062992125984" footer="0.31496062992125984"/>
  <pageSetup paperSize="9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37"/>
  <sheetViews>
    <sheetView tabSelected="1" zoomScale="90" zoomScaleNormal="90" workbookViewId="0">
      <selection activeCell="J9" sqref="J9"/>
    </sheetView>
  </sheetViews>
  <sheetFormatPr defaultRowHeight="16.5" outlineLevelRow="2"/>
  <cols>
    <col min="1" max="2" width="7.25" style="1" customWidth="1"/>
    <col min="3" max="3" width="4.875" style="99" customWidth="1"/>
    <col min="4" max="4" width="4.875" style="89" customWidth="1"/>
    <col min="5" max="5" width="6.375" style="89" customWidth="1"/>
    <col min="6" max="6" width="5" style="26" customWidth="1"/>
    <col min="7" max="7" width="11.875" style="1" customWidth="1"/>
    <col min="8" max="8" width="4.75" style="26" customWidth="1"/>
    <col min="9" max="11" width="8" style="1" customWidth="1"/>
    <col min="12" max="12" width="8.875" style="27" customWidth="1"/>
    <col min="13" max="16" width="6.625" style="1" customWidth="1"/>
    <col min="17" max="17" width="6" style="1" customWidth="1"/>
    <col min="18" max="19" width="8.375" style="1" customWidth="1"/>
    <col min="20" max="20" width="10.25" style="99" customWidth="1"/>
    <col min="21" max="21" width="11.75" style="1" customWidth="1"/>
    <col min="22" max="22" width="9" style="1"/>
    <col min="23" max="27" width="5.875" style="1" customWidth="1"/>
    <col min="28" max="16384" width="9" style="1"/>
  </cols>
  <sheetData>
    <row r="1" spans="1:27" ht="28.5" customHeight="1">
      <c r="A1" s="124" t="s">
        <v>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W1" s="9"/>
      <c r="X1" s="9"/>
      <c r="Y1" s="9"/>
      <c r="Z1" s="9"/>
      <c r="AA1" s="9"/>
    </row>
    <row r="2" spans="1:27" s="121" customFormat="1" ht="46.5" customHeight="1">
      <c r="A2" s="118" t="s">
        <v>0</v>
      </c>
      <c r="B2" s="118" t="s">
        <v>165</v>
      </c>
      <c r="C2" s="91" t="s">
        <v>1</v>
      </c>
      <c r="D2" s="118" t="s">
        <v>166</v>
      </c>
      <c r="E2" s="91" t="s">
        <v>167</v>
      </c>
      <c r="F2" s="118" t="s">
        <v>168</v>
      </c>
      <c r="G2" s="91" t="s">
        <v>169</v>
      </c>
      <c r="H2" s="91" t="s">
        <v>170</v>
      </c>
      <c r="I2" s="120" t="s">
        <v>171</v>
      </c>
      <c r="J2" s="120" t="s">
        <v>172</v>
      </c>
      <c r="K2" s="120" t="s">
        <v>173</v>
      </c>
      <c r="L2" s="120" t="s">
        <v>174</v>
      </c>
      <c r="M2" s="120" t="s">
        <v>175</v>
      </c>
      <c r="N2" s="120" t="s">
        <v>176</v>
      </c>
      <c r="O2" s="120" t="s">
        <v>177</v>
      </c>
      <c r="P2" s="120" t="s">
        <v>178</v>
      </c>
      <c r="Q2" s="120" t="s">
        <v>179</v>
      </c>
      <c r="R2" s="119" t="s">
        <v>182</v>
      </c>
      <c r="S2" s="122" t="s">
        <v>180</v>
      </c>
      <c r="T2" s="120" t="s">
        <v>181</v>
      </c>
    </row>
    <row r="3" spans="1:27" ht="34.5" customHeight="1" outlineLevel="2">
      <c r="A3" s="1" t="s">
        <v>104</v>
      </c>
      <c r="B3" s="1" t="s">
        <v>105</v>
      </c>
      <c r="C3" s="99" t="s">
        <v>106</v>
      </c>
      <c r="D3" s="89" t="s">
        <v>2</v>
      </c>
      <c r="E3" s="89" t="s">
        <v>107</v>
      </c>
      <c r="F3" s="26">
        <v>180</v>
      </c>
      <c r="G3" s="1" t="s">
        <v>108</v>
      </c>
      <c r="H3" s="26">
        <v>16</v>
      </c>
      <c r="I3" s="1">
        <v>10896</v>
      </c>
      <c r="J3" s="1">
        <v>8304</v>
      </c>
      <c r="K3" s="1">
        <v>1040</v>
      </c>
      <c r="L3" s="27">
        <f>SUM(I3:K3)</f>
        <v>20240</v>
      </c>
      <c r="M3" s="1">
        <v>432</v>
      </c>
      <c r="Q3" s="1">
        <v>408</v>
      </c>
      <c r="R3" s="20"/>
      <c r="S3" s="1">
        <f>L3-M3-N3-O3-P3-Q3-R3</f>
        <v>19400</v>
      </c>
      <c r="T3" s="99" t="s">
        <v>109</v>
      </c>
      <c r="U3" s="101"/>
    </row>
    <row r="4" spans="1:27" ht="34.5" customHeight="1" outlineLevel="2">
      <c r="A4" s="1" t="s">
        <v>149</v>
      </c>
      <c r="B4" s="1" t="s">
        <v>105</v>
      </c>
      <c r="C4" s="99" t="s">
        <v>106</v>
      </c>
      <c r="D4" s="89" t="s">
        <v>2</v>
      </c>
      <c r="E4" s="89" t="s">
        <v>107</v>
      </c>
      <c r="F4" s="26">
        <v>180</v>
      </c>
      <c r="G4" s="1" t="s">
        <v>146</v>
      </c>
      <c r="H4" s="26">
        <v>1</v>
      </c>
      <c r="I4" s="1">
        <v>681</v>
      </c>
      <c r="J4" s="1">
        <v>519</v>
      </c>
      <c r="K4" s="1">
        <v>65</v>
      </c>
      <c r="L4" s="27">
        <v>1265</v>
      </c>
      <c r="R4" s="20"/>
      <c r="S4" s="1">
        <f t="shared" ref="S4:S30" si="0">L4-M4-N4-O4-P4-Q4-R4</f>
        <v>1265</v>
      </c>
      <c r="T4" s="99" t="s">
        <v>113</v>
      </c>
    </row>
    <row r="5" spans="1:27" ht="34.5" customHeight="1" outlineLevel="1">
      <c r="B5" s="110" t="s">
        <v>150</v>
      </c>
      <c r="C5" s="111"/>
      <c r="D5" s="112"/>
      <c r="E5" s="112"/>
      <c r="F5" s="113"/>
      <c r="G5" s="109"/>
      <c r="H5" s="113">
        <f>SUBTOTAL(9,H3:H4)</f>
        <v>17</v>
      </c>
      <c r="I5" s="109"/>
      <c r="J5" s="109"/>
      <c r="K5" s="109"/>
      <c r="L5" s="114">
        <f t="shared" ref="L5:S5" si="1">SUBTOTAL(9,L3:L4)</f>
        <v>21505</v>
      </c>
      <c r="M5" s="109">
        <f t="shared" si="1"/>
        <v>432</v>
      </c>
      <c r="N5" s="109">
        <f t="shared" si="1"/>
        <v>0</v>
      </c>
      <c r="O5" s="109">
        <f t="shared" si="1"/>
        <v>0</v>
      </c>
      <c r="P5" s="109">
        <f t="shared" si="1"/>
        <v>0</v>
      </c>
      <c r="Q5" s="109">
        <f t="shared" si="1"/>
        <v>408</v>
      </c>
      <c r="R5" s="115">
        <f t="shared" si="1"/>
        <v>0</v>
      </c>
      <c r="S5" s="109">
        <f t="shared" si="1"/>
        <v>20665</v>
      </c>
      <c r="T5" s="111"/>
    </row>
    <row r="6" spans="1:27" ht="34.5" customHeight="1" outlineLevel="2">
      <c r="A6" s="1" t="s">
        <v>122</v>
      </c>
      <c r="B6" s="1" t="s">
        <v>126</v>
      </c>
      <c r="C6" s="99" t="s">
        <v>124</v>
      </c>
      <c r="D6" s="89" t="s">
        <v>118</v>
      </c>
      <c r="E6" s="89" t="s">
        <v>107</v>
      </c>
      <c r="F6" s="26">
        <v>245</v>
      </c>
      <c r="G6" s="1" t="s">
        <v>127</v>
      </c>
      <c r="H6" s="26">
        <v>2</v>
      </c>
      <c r="I6" s="1">
        <v>1640</v>
      </c>
      <c r="J6" s="1">
        <v>1196</v>
      </c>
      <c r="K6" s="1">
        <v>130</v>
      </c>
      <c r="L6" s="27">
        <f>SUM(I6:K6)</f>
        <v>2966</v>
      </c>
      <c r="O6" s="1">
        <v>53</v>
      </c>
      <c r="R6" s="20"/>
      <c r="S6" s="1">
        <f t="shared" si="0"/>
        <v>2913</v>
      </c>
      <c r="T6" s="99" t="s">
        <v>128</v>
      </c>
    </row>
    <row r="7" spans="1:27" ht="34.5" customHeight="1" outlineLevel="1">
      <c r="B7" s="110" t="s">
        <v>151</v>
      </c>
      <c r="C7" s="111"/>
      <c r="D7" s="112"/>
      <c r="E7" s="112"/>
      <c r="F7" s="113"/>
      <c r="G7" s="109"/>
      <c r="H7" s="113">
        <f>SUBTOTAL(9,H6:H6)</f>
        <v>2</v>
      </c>
      <c r="I7" s="109"/>
      <c r="J7" s="109"/>
      <c r="K7" s="109"/>
      <c r="L7" s="114">
        <f t="shared" ref="L7:S7" si="2">SUBTOTAL(9,L6:L6)</f>
        <v>2966</v>
      </c>
      <c r="M7" s="109">
        <f t="shared" si="2"/>
        <v>0</v>
      </c>
      <c r="N7" s="109">
        <f t="shared" si="2"/>
        <v>0</v>
      </c>
      <c r="O7" s="109">
        <f t="shared" si="2"/>
        <v>53</v>
      </c>
      <c r="P7" s="109">
        <f t="shared" si="2"/>
        <v>0</v>
      </c>
      <c r="Q7" s="109">
        <f t="shared" si="2"/>
        <v>0</v>
      </c>
      <c r="R7" s="115">
        <f t="shared" si="2"/>
        <v>0</v>
      </c>
      <c r="S7" s="109">
        <f t="shared" si="2"/>
        <v>2913</v>
      </c>
      <c r="T7" s="111"/>
    </row>
    <row r="8" spans="1:27" ht="34.5" customHeight="1" outlineLevel="2">
      <c r="A8" s="1" t="s">
        <v>96</v>
      </c>
      <c r="B8" s="1" t="s">
        <v>97</v>
      </c>
      <c r="C8" s="99" t="s">
        <v>98</v>
      </c>
      <c r="D8" s="89" t="s">
        <v>2</v>
      </c>
      <c r="E8" s="89" t="s">
        <v>3</v>
      </c>
      <c r="F8" s="26">
        <v>190</v>
      </c>
      <c r="G8" s="1" t="s">
        <v>99</v>
      </c>
      <c r="H8" s="26">
        <v>22</v>
      </c>
      <c r="I8" s="1">
        <v>15444</v>
      </c>
      <c r="J8" s="1">
        <v>14278</v>
      </c>
      <c r="K8" s="126">
        <v>426</v>
      </c>
      <c r="L8" s="27">
        <f>SUM(I8:K8)</f>
        <v>30148</v>
      </c>
      <c r="M8" s="1">
        <v>260</v>
      </c>
      <c r="N8" s="1">
        <v>212</v>
      </c>
      <c r="R8" s="72">
        <v>986</v>
      </c>
      <c r="S8" s="1">
        <f t="shared" si="0"/>
        <v>28690</v>
      </c>
      <c r="T8" s="99" t="s">
        <v>100</v>
      </c>
    </row>
    <row r="9" spans="1:27" ht="34.5" customHeight="1" outlineLevel="1">
      <c r="B9" s="110" t="s">
        <v>152</v>
      </c>
      <c r="C9" s="111"/>
      <c r="D9" s="112"/>
      <c r="E9" s="112"/>
      <c r="F9" s="113"/>
      <c r="G9" s="109"/>
      <c r="H9" s="113">
        <f>SUBTOTAL(9,H8:H8)</f>
        <v>22</v>
      </c>
      <c r="I9" s="109"/>
      <c r="J9" s="109"/>
      <c r="K9" s="109"/>
      <c r="L9" s="114">
        <f t="shared" ref="L9:S9" si="3">SUBTOTAL(9,L8:L8)</f>
        <v>30148</v>
      </c>
      <c r="M9" s="109">
        <f t="shared" si="3"/>
        <v>260</v>
      </c>
      <c r="N9" s="109">
        <f t="shared" si="3"/>
        <v>212</v>
      </c>
      <c r="O9" s="109">
        <f t="shared" si="3"/>
        <v>0</v>
      </c>
      <c r="P9" s="109">
        <f t="shared" si="3"/>
        <v>0</v>
      </c>
      <c r="Q9" s="109">
        <f t="shared" si="3"/>
        <v>0</v>
      </c>
      <c r="R9" s="116">
        <f t="shared" si="3"/>
        <v>986</v>
      </c>
      <c r="S9" s="109">
        <f t="shared" si="3"/>
        <v>28690</v>
      </c>
      <c r="T9" s="111"/>
    </row>
    <row r="10" spans="1:27" ht="34.5" customHeight="1" outlineLevel="2">
      <c r="A10" s="1" t="s">
        <v>101</v>
      </c>
      <c r="B10" s="1" t="s">
        <v>5</v>
      </c>
      <c r="C10" s="99" t="s">
        <v>102</v>
      </c>
      <c r="D10" s="89" t="s">
        <v>2</v>
      </c>
      <c r="E10" s="89" t="s">
        <v>3</v>
      </c>
      <c r="F10" s="26" t="s">
        <v>4</v>
      </c>
      <c r="G10" s="1" t="s">
        <v>99</v>
      </c>
      <c r="H10" s="26">
        <v>22</v>
      </c>
      <c r="I10" s="1">
        <v>15444</v>
      </c>
      <c r="J10" s="1">
        <v>14278</v>
      </c>
      <c r="K10" s="1">
        <v>1430</v>
      </c>
      <c r="L10" s="27">
        <f>SUM(I10:K10)</f>
        <v>31152</v>
      </c>
      <c r="M10" s="1">
        <v>573</v>
      </c>
      <c r="N10" s="1">
        <v>0</v>
      </c>
      <c r="R10" s="11"/>
      <c r="S10" s="1">
        <f t="shared" si="0"/>
        <v>30579</v>
      </c>
      <c r="T10" s="99" t="s">
        <v>103</v>
      </c>
    </row>
    <row r="11" spans="1:27" ht="34.5" customHeight="1" outlineLevel="1">
      <c r="B11" s="110" t="s">
        <v>153</v>
      </c>
      <c r="C11" s="111"/>
      <c r="D11" s="112"/>
      <c r="E11" s="112"/>
      <c r="F11" s="113"/>
      <c r="G11" s="109"/>
      <c r="H11" s="113">
        <f>SUBTOTAL(9,H10:H10)</f>
        <v>22</v>
      </c>
      <c r="I11" s="109"/>
      <c r="J11" s="109"/>
      <c r="K11" s="109"/>
      <c r="L11" s="114">
        <f t="shared" ref="L11:S11" si="4">SUBTOTAL(9,L10:L10)</f>
        <v>31152</v>
      </c>
      <c r="M11" s="109">
        <f t="shared" si="4"/>
        <v>573</v>
      </c>
      <c r="N11" s="109">
        <f t="shared" si="4"/>
        <v>0</v>
      </c>
      <c r="O11" s="109">
        <f t="shared" si="4"/>
        <v>0</v>
      </c>
      <c r="P11" s="109">
        <f t="shared" si="4"/>
        <v>0</v>
      </c>
      <c r="Q11" s="109">
        <f t="shared" si="4"/>
        <v>0</v>
      </c>
      <c r="R11" s="115">
        <f t="shared" si="4"/>
        <v>0</v>
      </c>
      <c r="S11" s="109">
        <f t="shared" si="4"/>
        <v>30579</v>
      </c>
      <c r="T11" s="111"/>
    </row>
    <row r="12" spans="1:27" ht="34.5" customHeight="1" outlineLevel="2">
      <c r="A12" s="1" t="s">
        <v>119</v>
      </c>
      <c r="B12" s="1" t="s">
        <v>120</v>
      </c>
      <c r="C12" s="99" t="s">
        <v>106</v>
      </c>
      <c r="D12" s="89" t="s">
        <v>2</v>
      </c>
      <c r="E12" s="89" t="s">
        <v>3</v>
      </c>
      <c r="F12" s="26">
        <v>190</v>
      </c>
      <c r="G12" s="1" t="s">
        <v>112</v>
      </c>
      <c r="H12" s="26">
        <v>1</v>
      </c>
      <c r="I12" s="1">
        <v>702</v>
      </c>
      <c r="J12" s="1">
        <v>649</v>
      </c>
      <c r="K12" s="1">
        <v>65</v>
      </c>
      <c r="L12" s="27">
        <f>SUM(I12:K12)</f>
        <v>1416</v>
      </c>
      <c r="M12" s="1">
        <v>97</v>
      </c>
      <c r="O12" s="1">
        <v>41</v>
      </c>
      <c r="R12" s="20"/>
      <c r="S12" s="1">
        <f t="shared" si="0"/>
        <v>1278</v>
      </c>
      <c r="T12" s="99" t="s">
        <v>121</v>
      </c>
    </row>
    <row r="13" spans="1:27" ht="34.5" customHeight="1" outlineLevel="1">
      <c r="B13" s="110" t="s">
        <v>154</v>
      </c>
      <c r="C13" s="111"/>
      <c r="D13" s="112"/>
      <c r="E13" s="112"/>
      <c r="F13" s="113"/>
      <c r="G13" s="109"/>
      <c r="H13" s="113">
        <f>SUBTOTAL(9,H12:H12)</f>
        <v>1</v>
      </c>
      <c r="I13" s="109"/>
      <c r="J13" s="109"/>
      <c r="K13" s="109"/>
      <c r="L13" s="114">
        <f t="shared" ref="L13:S13" si="5">SUBTOTAL(9,L12:L12)</f>
        <v>1416</v>
      </c>
      <c r="M13" s="109">
        <f t="shared" si="5"/>
        <v>97</v>
      </c>
      <c r="N13" s="109">
        <f t="shared" si="5"/>
        <v>0</v>
      </c>
      <c r="O13" s="109">
        <f t="shared" si="5"/>
        <v>41</v>
      </c>
      <c r="P13" s="109">
        <f t="shared" si="5"/>
        <v>0</v>
      </c>
      <c r="Q13" s="109">
        <f t="shared" si="5"/>
        <v>0</v>
      </c>
      <c r="R13" s="115">
        <f t="shared" si="5"/>
        <v>0</v>
      </c>
      <c r="S13" s="109">
        <f t="shared" si="5"/>
        <v>1278</v>
      </c>
      <c r="T13" s="111"/>
    </row>
    <row r="14" spans="1:27" ht="34.5" customHeight="1" outlineLevel="2">
      <c r="A14" s="1" t="s">
        <v>114</v>
      </c>
      <c r="B14" s="1" t="s">
        <v>136</v>
      </c>
      <c r="C14" s="99" t="s">
        <v>134</v>
      </c>
      <c r="D14" s="89" t="s">
        <v>2</v>
      </c>
      <c r="E14" s="89" t="s">
        <v>3</v>
      </c>
      <c r="F14" s="26">
        <v>180</v>
      </c>
      <c r="G14" s="1" t="s">
        <v>137</v>
      </c>
      <c r="H14" s="26">
        <v>3</v>
      </c>
      <c r="I14" s="1">
        <v>2043</v>
      </c>
      <c r="J14" s="1">
        <v>1947</v>
      </c>
      <c r="K14" s="1">
        <v>195</v>
      </c>
      <c r="L14" s="27">
        <f>SUM(I14:K14)</f>
        <v>4185</v>
      </c>
      <c r="P14" s="1">
        <v>0</v>
      </c>
      <c r="Q14" s="1">
        <v>106</v>
      </c>
      <c r="R14" s="20"/>
      <c r="S14" s="1">
        <f t="shared" si="0"/>
        <v>4079</v>
      </c>
      <c r="T14" s="99" t="s">
        <v>138</v>
      </c>
    </row>
    <row r="15" spans="1:27" ht="34.5" customHeight="1" outlineLevel="2">
      <c r="A15" s="1" t="s">
        <v>144</v>
      </c>
      <c r="B15" s="1" t="s">
        <v>136</v>
      </c>
      <c r="C15" s="99" t="s">
        <v>145</v>
      </c>
      <c r="D15" s="89" t="s">
        <v>2</v>
      </c>
      <c r="E15" s="89" t="s">
        <v>3</v>
      </c>
      <c r="F15" s="26">
        <v>180</v>
      </c>
      <c r="G15" s="1" t="s">
        <v>146</v>
      </c>
      <c r="H15" s="26">
        <v>1</v>
      </c>
      <c r="I15" s="1">
        <v>681</v>
      </c>
      <c r="J15" s="1">
        <v>649</v>
      </c>
      <c r="K15" s="1">
        <v>65</v>
      </c>
      <c r="L15" s="27">
        <f>SUM(I15:K15)</f>
        <v>1395</v>
      </c>
      <c r="R15" s="20"/>
      <c r="S15" s="1">
        <f t="shared" si="0"/>
        <v>1395</v>
      </c>
      <c r="T15" s="99" t="s">
        <v>121</v>
      </c>
    </row>
    <row r="16" spans="1:27" ht="34.5" customHeight="1" outlineLevel="1">
      <c r="B16" s="110" t="s">
        <v>155</v>
      </c>
      <c r="C16" s="111"/>
      <c r="D16" s="112"/>
      <c r="E16" s="112"/>
      <c r="F16" s="113"/>
      <c r="G16" s="109"/>
      <c r="H16" s="113">
        <f>SUBTOTAL(9,H14:H15)</f>
        <v>4</v>
      </c>
      <c r="I16" s="109"/>
      <c r="J16" s="109"/>
      <c r="K16" s="109"/>
      <c r="L16" s="114">
        <f t="shared" ref="L16:S16" si="6">SUBTOTAL(9,L14:L15)</f>
        <v>5580</v>
      </c>
      <c r="M16" s="109">
        <f t="shared" si="6"/>
        <v>0</v>
      </c>
      <c r="N16" s="109">
        <f t="shared" si="6"/>
        <v>0</v>
      </c>
      <c r="O16" s="109">
        <f t="shared" si="6"/>
        <v>0</v>
      </c>
      <c r="P16" s="109">
        <f t="shared" si="6"/>
        <v>0</v>
      </c>
      <c r="Q16" s="109">
        <f t="shared" si="6"/>
        <v>106</v>
      </c>
      <c r="R16" s="115">
        <f t="shared" si="6"/>
        <v>0</v>
      </c>
      <c r="S16" s="109">
        <f t="shared" si="6"/>
        <v>5474</v>
      </c>
      <c r="T16" s="111"/>
    </row>
    <row r="17" spans="1:20" ht="34.5" customHeight="1" outlineLevel="2">
      <c r="A17" s="1" t="s">
        <v>122</v>
      </c>
      <c r="B17" s="1" t="s">
        <v>123</v>
      </c>
      <c r="C17" s="99" t="s">
        <v>124</v>
      </c>
      <c r="D17" s="89" t="s">
        <v>2</v>
      </c>
      <c r="E17" s="89" t="s">
        <v>107</v>
      </c>
      <c r="F17" s="26">
        <v>170</v>
      </c>
      <c r="G17" s="1" t="s">
        <v>125</v>
      </c>
      <c r="H17" s="26">
        <v>1</v>
      </c>
      <c r="I17" s="1">
        <v>659</v>
      </c>
      <c r="J17" s="1">
        <v>519</v>
      </c>
      <c r="K17" s="1">
        <v>65</v>
      </c>
      <c r="L17" s="27">
        <f>SUM(I17:K17)</f>
        <v>1243</v>
      </c>
      <c r="R17" s="20"/>
      <c r="S17" s="1">
        <f t="shared" si="0"/>
        <v>1243</v>
      </c>
      <c r="T17" s="99" t="s">
        <v>113</v>
      </c>
    </row>
    <row r="18" spans="1:20" ht="34.5" customHeight="1" outlineLevel="2">
      <c r="A18" s="1" t="s">
        <v>147</v>
      </c>
      <c r="B18" s="1" t="s">
        <v>123</v>
      </c>
      <c r="C18" s="99" t="s">
        <v>141</v>
      </c>
      <c r="D18" s="89" t="s">
        <v>2</v>
      </c>
      <c r="E18" s="89" t="s">
        <v>107</v>
      </c>
      <c r="F18" s="26">
        <v>170</v>
      </c>
      <c r="G18" s="1" t="s">
        <v>148</v>
      </c>
      <c r="H18" s="26">
        <v>1</v>
      </c>
      <c r="I18" s="1">
        <v>659</v>
      </c>
      <c r="J18" s="1">
        <v>519</v>
      </c>
      <c r="K18" s="1">
        <v>65</v>
      </c>
      <c r="L18" s="27">
        <f>SUM(I18:K18)</f>
        <v>1243</v>
      </c>
      <c r="M18" s="1">
        <v>407</v>
      </c>
      <c r="R18" s="20"/>
      <c r="S18" s="1">
        <f t="shared" si="0"/>
        <v>836</v>
      </c>
      <c r="T18" s="99" t="s">
        <v>113</v>
      </c>
    </row>
    <row r="19" spans="1:20" ht="34.5" customHeight="1" outlineLevel="1">
      <c r="B19" s="110" t="s">
        <v>156</v>
      </c>
      <c r="C19" s="111"/>
      <c r="D19" s="112"/>
      <c r="E19" s="112"/>
      <c r="F19" s="113"/>
      <c r="G19" s="109"/>
      <c r="H19" s="113">
        <f>SUBTOTAL(9,H17:H18)</f>
        <v>2</v>
      </c>
      <c r="I19" s="109"/>
      <c r="J19" s="109"/>
      <c r="K19" s="109"/>
      <c r="L19" s="114">
        <f t="shared" ref="L19:S19" si="7">SUBTOTAL(9,L17:L18)</f>
        <v>2486</v>
      </c>
      <c r="M19" s="109">
        <f t="shared" si="7"/>
        <v>407</v>
      </c>
      <c r="N19" s="109">
        <f t="shared" si="7"/>
        <v>0</v>
      </c>
      <c r="O19" s="109">
        <f t="shared" si="7"/>
        <v>0</v>
      </c>
      <c r="P19" s="109">
        <f t="shared" si="7"/>
        <v>0</v>
      </c>
      <c r="Q19" s="109">
        <f t="shared" si="7"/>
        <v>0</v>
      </c>
      <c r="R19" s="115">
        <f t="shared" si="7"/>
        <v>0</v>
      </c>
      <c r="S19" s="109">
        <f t="shared" si="7"/>
        <v>2079</v>
      </c>
      <c r="T19" s="111"/>
    </row>
    <row r="20" spans="1:20" ht="34.5" customHeight="1" outlineLevel="2">
      <c r="A20" s="1" t="s">
        <v>114</v>
      </c>
      <c r="B20" s="1" t="s">
        <v>133</v>
      </c>
      <c r="C20" s="99" t="s">
        <v>134</v>
      </c>
      <c r="D20" s="89" t="s">
        <v>2</v>
      </c>
      <c r="E20" s="89" t="s">
        <v>107</v>
      </c>
      <c r="F20" s="26">
        <v>170</v>
      </c>
      <c r="G20" s="1" t="s">
        <v>135</v>
      </c>
      <c r="H20" s="26">
        <v>1</v>
      </c>
      <c r="I20" s="1">
        <v>659</v>
      </c>
      <c r="J20" s="1">
        <v>519</v>
      </c>
      <c r="K20" s="1">
        <v>65</v>
      </c>
      <c r="L20" s="27">
        <f>SUM(I20:K20)</f>
        <v>1243</v>
      </c>
      <c r="M20" s="1">
        <v>7</v>
      </c>
      <c r="R20" s="20"/>
      <c r="S20" s="1">
        <f t="shared" si="0"/>
        <v>1236</v>
      </c>
      <c r="T20" s="99" t="s">
        <v>113</v>
      </c>
    </row>
    <row r="21" spans="1:20" ht="34.5" customHeight="1" outlineLevel="1">
      <c r="B21" s="110" t="s">
        <v>157</v>
      </c>
      <c r="C21" s="111"/>
      <c r="D21" s="112"/>
      <c r="E21" s="112"/>
      <c r="F21" s="113"/>
      <c r="G21" s="109"/>
      <c r="H21" s="113">
        <f>SUBTOTAL(9,H20:H20)</f>
        <v>1</v>
      </c>
      <c r="I21" s="109"/>
      <c r="J21" s="109"/>
      <c r="K21" s="109"/>
      <c r="L21" s="114">
        <f t="shared" ref="L21:S21" si="8">SUBTOTAL(9,L20:L20)</f>
        <v>1243</v>
      </c>
      <c r="M21" s="109">
        <f t="shared" si="8"/>
        <v>7</v>
      </c>
      <c r="N21" s="109">
        <f t="shared" si="8"/>
        <v>0</v>
      </c>
      <c r="O21" s="109">
        <f t="shared" si="8"/>
        <v>0</v>
      </c>
      <c r="P21" s="109">
        <f t="shared" si="8"/>
        <v>0</v>
      </c>
      <c r="Q21" s="109">
        <f t="shared" si="8"/>
        <v>0</v>
      </c>
      <c r="R21" s="115">
        <f t="shared" si="8"/>
        <v>0</v>
      </c>
      <c r="S21" s="109">
        <f t="shared" si="8"/>
        <v>1236</v>
      </c>
      <c r="T21" s="111"/>
    </row>
    <row r="22" spans="1:20" ht="34.5" customHeight="1" outlineLevel="2">
      <c r="A22" s="1" t="s">
        <v>114</v>
      </c>
      <c r="B22" s="1" t="s">
        <v>115</v>
      </c>
      <c r="C22" s="99" t="s">
        <v>106</v>
      </c>
      <c r="D22" s="89" t="s">
        <v>2</v>
      </c>
      <c r="E22" s="89" t="s">
        <v>107</v>
      </c>
      <c r="F22" s="26">
        <v>170</v>
      </c>
      <c r="G22" s="1" t="s">
        <v>112</v>
      </c>
      <c r="H22" s="26">
        <v>1</v>
      </c>
      <c r="I22" s="1">
        <v>659</v>
      </c>
      <c r="J22" s="1">
        <v>519</v>
      </c>
      <c r="K22" s="1">
        <v>65</v>
      </c>
      <c r="L22" s="27">
        <f>SUM(I22:K22)</f>
        <v>1243</v>
      </c>
      <c r="R22" s="20"/>
      <c r="S22" s="1">
        <f t="shared" si="0"/>
        <v>1243</v>
      </c>
      <c r="T22" s="99" t="s">
        <v>113</v>
      </c>
    </row>
    <row r="23" spans="1:20" ht="34.5" customHeight="1" outlineLevel="2">
      <c r="A23" s="1" t="s">
        <v>122</v>
      </c>
      <c r="B23" s="1" t="s">
        <v>115</v>
      </c>
      <c r="C23" s="99" t="s">
        <v>124</v>
      </c>
      <c r="D23" s="89" t="s">
        <v>2</v>
      </c>
      <c r="E23" s="89" t="s">
        <v>107</v>
      </c>
      <c r="F23" s="26">
        <v>170</v>
      </c>
      <c r="G23" s="1" t="s">
        <v>37</v>
      </c>
      <c r="H23" s="26">
        <v>1</v>
      </c>
      <c r="I23" s="1">
        <v>659</v>
      </c>
      <c r="J23" s="1">
        <v>519</v>
      </c>
      <c r="K23" s="1">
        <v>65</v>
      </c>
      <c r="L23" s="27">
        <f t="shared" ref="L23:L24" si="9">SUM(I23:K23)</f>
        <v>1243</v>
      </c>
      <c r="R23" s="20"/>
      <c r="S23" s="1">
        <f t="shared" si="0"/>
        <v>1243</v>
      </c>
      <c r="T23" s="99" t="s">
        <v>113</v>
      </c>
    </row>
    <row r="24" spans="1:20" ht="34.5" customHeight="1" outlineLevel="2">
      <c r="A24" s="1" t="s">
        <v>129</v>
      </c>
      <c r="B24" s="1" t="s">
        <v>115</v>
      </c>
      <c r="C24" s="99" t="s">
        <v>130</v>
      </c>
      <c r="D24" s="89" t="s">
        <v>2</v>
      </c>
      <c r="E24" s="89" t="s">
        <v>107</v>
      </c>
      <c r="F24" s="26">
        <v>170</v>
      </c>
      <c r="G24" s="1" t="s">
        <v>131</v>
      </c>
      <c r="H24" s="26">
        <v>9</v>
      </c>
      <c r="I24" s="1">
        <v>5931</v>
      </c>
      <c r="J24" s="1">
        <v>4671</v>
      </c>
      <c r="K24" s="1">
        <v>585</v>
      </c>
      <c r="L24" s="27">
        <f t="shared" si="9"/>
        <v>11187</v>
      </c>
      <c r="Q24" s="1">
        <v>259</v>
      </c>
      <c r="R24" s="20"/>
      <c r="S24" s="1">
        <f t="shared" si="0"/>
        <v>10928</v>
      </c>
      <c r="T24" s="99" t="s">
        <v>132</v>
      </c>
    </row>
    <row r="25" spans="1:20" ht="34.5" customHeight="1" outlineLevel="1">
      <c r="B25" s="110" t="s">
        <v>158</v>
      </c>
      <c r="C25" s="111"/>
      <c r="D25" s="112"/>
      <c r="E25" s="112"/>
      <c r="F25" s="113"/>
      <c r="G25" s="109"/>
      <c r="H25" s="113">
        <f>SUBTOTAL(9,H22:H24)</f>
        <v>11</v>
      </c>
      <c r="I25" s="109"/>
      <c r="J25" s="109"/>
      <c r="K25" s="109"/>
      <c r="L25" s="114">
        <f t="shared" ref="L25:S25" si="10">SUBTOTAL(9,L22:L24)</f>
        <v>13673</v>
      </c>
      <c r="M25" s="109">
        <f t="shared" si="10"/>
        <v>0</v>
      </c>
      <c r="N25" s="109">
        <f t="shared" si="10"/>
        <v>0</v>
      </c>
      <c r="O25" s="109">
        <f t="shared" si="10"/>
        <v>0</v>
      </c>
      <c r="P25" s="109">
        <f t="shared" si="10"/>
        <v>0</v>
      </c>
      <c r="Q25" s="109">
        <f t="shared" si="10"/>
        <v>259</v>
      </c>
      <c r="R25" s="115">
        <f t="shared" si="10"/>
        <v>0</v>
      </c>
      <c r="S25" s="109">
        <f t="shared" si="10"/>
        <v>13414</v>
      </c>
      <c r="T25" s="111"/>
    </row>
    <row r="26" spans="1:20" ht="34.5" customHeight="1" outlineLevel="2">
      <c r="A26" s="1" t="s">
        <v>116</v>
      </c>
      <c r="B26" s="1" t="s">
        <v>117</v>
      </c>
      <c r="C26" s="99" t="s">
        <v>106</v>
      </c>
      <c r="D26" s="89" t="s">
        <v>118</v>
      </c>
      <c r="E26" s="89" t="s">
        <v>107</v>
      </c>
      <c r="F26" s="26">
        <v>245</v>
      </c>
      <c r="G26" s="1" t="s">
        <v>112</v>
      </c>
      <c r="H26" s="26">
        <v>1</v>
      </c>
      <c r="I26" s="1">
        <v>820</v>
      </c>
      <c r="J26" s="1">
        <v>598</v>
      </c>
      <c r="K26" s="1">
        <v>65</v>
      </c>
      <c r="L26" s="27">
        <f>SUM(I26:K26)</f>
        <v>1483</v>
      </c>
      <c r="O26" s="1">
        <v>26</v>
      </c>
      <c r="R26" s="20"/>
      <c r="S26" s="1">
        <f t="shared" si="0"/>
        <v>1457</v>
      </c>
      <c r="T26" s="99" t="s">
        <v>113</v>
      </c>
    </row>
    <row r="27" spans="1:20" ht="34.5" customHeight="1" outlineLevel="1">
      <c r="B27" s="110" t="s">
        <v>159</v>
      </c>
      <c r="C27" s="111"/>
      <c r="D27" s="112"/>
      <c r="E27" s="112"/>
      <c r="F27" s="113"/>
      <c r="G27" s="109"/>
      <c r="H27" s="113">
        <f>SUBTOTAL(9,H26:H26)</f>
        <v>1</v>
      </c>
      <c r="I27" s="109"/>
      <c r="J27" s="109"/>
      <c r="K27" s="109"/>
      <c r="L27" s="114">
        <f t="shared" ref="L27:S27" si="11">SUBTOTAL(9,L26:L26)</f>
        <v>1483</v>
      </c>
      <c r="M27" s="109">
        <f t="shared" si="11"/>
        <v>0</v>
      </c>
      <c r="N27" s="109">
        <f t="shared" si="11"/>
        <v>0</v>
      </c>
      <c r="O27" s="109">
        <f t="shared" si="11"/>
        <v>26</v>
      </c>
      <c r="P27" s="109">
        <f t="shared" si="11"/>
        <v>0</v>
      </c>
      <c r="Q27" s="109">
        <f t="shared" si="11"/>
        <v>0</v>
      </c>
      <c r="R27" s="115">
        <f t="shared" si="11"/>
        <v>0</v>
      </c>
      <c r="S27" s="109">
        <f t="shared" si="11"/>
        <v>1457</v>
      </c>
      <c r="T27" s="111"/>
    </row>
    <row r="28" spans="1:20" ht="34.5" customHeight="1" outlineLevel="2">
      <c r="A28" s="1" t="s">
        <v>139</v>
      </c>
      <c r="B28" s="1" t="s">
        <v>140</v>
      </c>
      <c r="C28" s="99" t="s">
        <v>141</v>
      </c>
      <c r="D28" s="89" t="s">
        <v>2</v>
      </c>
      <c r="E28" s="89" t="s">
        <v>3</v>
      </c>
      <c r="F28" s="26">
        <v>190</v>
      </c>
      <c r="G28" s="1" t="s">
        <v>142</v>
      </c>
      <c r="H28" s="26">
        <v>2</v>
      </c>
      <c r="I28" s="1">
        <v>1404</v>
      </c>
      <c r="J28" s="1">
        <v>1298</v>
      </c>
      <c r="K28" s="1">
        <v>130</v>
      </c>
      <c r="L28" s="27">
        <f>SUM(I28:K28)</f>
        <v>2832</v>
      </c>
      <c r="M28" s="1">
        <v>238</v>
      </c>
      <c r="N28" s="1">
        <v>468</v>
      </c>
      <c r="R28" s="20"/>
      <c r="S28" s="1">
        <f t="shared" si="0"/>
        <v>2126</v>
      </c>
      <c r="T28" s="99" t="s">
        <v>143</v>
      </c>
    </row>
    <row r="29" spans="1:20" ht="34.5" customHeight="1" outlineLevel="1">
      <c r="B29" s="110" t="s">
        <v>160</v>
      </c>
      <c r="C29" s="111"/>
      <c r="D29" s="112"/>
      <c r="E29" s="112"/>
      <c r="F29" s="113"/>
      <c r="G29" s="109"/>
      <c r="H29" s="113">
        <f>SUBTOTAL(9,H28:H28)</f>
        <v>2</v>
      </c>
      <c r="I29" s="109"/>
      <c r="J29" s="109"/>
      <c r="K29" s="109"/>
      <c r="L29" s="114">
        <f t="shared" ref="L29:S29" si="12">SUBTOTAL(9,L28:L28)</f>
        <v>2832</v>
      </c>
      <c r="M29" s="109">
        <f t="shared" si="12"/>
        <v>238</v>
      </c>
      <c r="N29" s="109">
        <f t="shared" si="12"/>
        <v>468</v>
      </c>
      <c r="O29" s="109">
        <f t="shared" si="12"/>
        <v>0</v>
      </c>
      <c r="P29" s="109">
        <f t="shared" si="12"/>
        <v>0</v>
      </c>
      <c r="Q29" s="109">
        <f t="shared" si="12"/>
        <v>0</v>
      </c>
      <c r="R29" s="115">
        <f t="shared" si="12"/>
        <v>0</v>
      </c>
      <c r="S29" s="109">
        <f t="shared" si="12"/>
        <v>2126</v>
      </c>
      <c r="T29" s="111"/>
    </row>
    <row r="30" spans="1:20" ht="34.5" customHeight="1" outlineLevel="2">
      <c r="A30" s="1" t="s">
        <v>110</v>
      </c>
      <c r="B30" s="1" t="s">
        <v>111</v>
      </c>
      <c r="C30" s="99" t="s">
        <v>106</v>
      </c>
      <c r="D30" s="89" t="s">
        <v>2</v>
      </c>
      <c r="E30" s="89" t="s">
        <v>107</v>
      </c>
      <c r="F30" s="26">
        <v>180</v>
      </c>
      <c r="G30" s="1" t="s">
        <v>112</v>
      </c>
      <c r="H30" s="26">
        <v>1</v>
      </c>
      <c r="I30" s="1">
        <v>681</v>
      </c>
      <c r="J30" s="1">
        <v>519</v>
      </c>
      <c r="K30" s="1">
        <v>65</v>
      </c>
      <c r="L30" s="27">
        <f>SUM(I30:K30)</f>
        <v>1265</v>
      </c>
      <c r="R30" s="11"/>
      <c r="S30" s="1">
        <f t="shared" si="0"/>
        <v>1265</v>
      </c>
      <c r="T30" s="99" t="s">
        <v>113</v>
      </c>
    </row>
    <row r="31" spans="1:20" ht="34.5" customHeight="1" outlineLevel="1">
      <c r="B31" s="110" t="s">
        <v>161</v>
      </c>
      <c r="C31" s="111"/>
      <c r="D31" s="112"/>
      <c r="E31" s="112"/>
      <c r="F31" s="113"/>
      <c r="G31" s="109"/>
      <c r="H31" s="113">
        <f>SUBTOTAL(9,H30:H30)</f>
        <v>1</v>
      </c>
      <c r="I31" s="109"/>
      <c r="J31" s="109"/>
      <c r="K31" s="109"/>
      <c r="L31" s="114">
        <f t="shared" ref="L31:S31" si="13">SUBTOTAL(9,L30:L30)</f>
        <v>1265</v>
      </c>
      <c r="M31" s="109">
        <f t="shared" si="13"/>
        <v>0</v>
      </c>
      <c r="N31" s="109">
        <f t="shared" si="13"/>
        <v>0</v>
      </c>
      <c r="O31" s="109">
        <f t="shared" si="13"/>
        <v>0</v>
      </c>
      <c r="P31" s="109">
        <f t="shared" si="13"/>
        <v>0</v>
      </c>
      <c r="Q31" s="109">
        <f t="shared" si="13"/>
        <v>0</v>
      </c>
      <c r="R31" s="115">
        <f t="shared" si="13"/>
        <v>0</v>
      </c>
      <c r="S31" s="109">
        <f t="shared" si="13"/>
        <v>1265</v>
      </c>
      <c r="T31" s="111"/>
    </row>
    <row r="32" spans="1:20" ht="34.5" customHeight="1">
      <c r="B32" s="104" t="s">
        <v>162</v>
      </c>
      <c r="H32" s="26">
        <f>SUBTOTAL(9,H3:H30)</f>
        <v>86</v>
      </c>
      <c r="L32" s="27">
        <f t="shared" ref="L32:S32" si="14">SUBTOTAL(9,L3:L30)</f>
        <v>115749</v>
      </c>
      <c r="M32" s="1">
        <f t="shared" si="14"/>
        <v>2014</v>
      </c>
      <c r="N32" s="1">
        <f t="shared" si="14"/>
        <v>680</v>
      </c>
      <c r="O32" s="1">
        <f t="shared" si="14"/>
        <v>120</v>
      </c>
      <c r="P32" s="1">
        <f t="shared" si="14"/>
        <v>0</v>
      </c>
      <c r="Q32" s="1">
        <f t="shared" si="14"/>
        <v>773</v>
      </c>
      <c r="R32" s="11">
        <f t="shared" si="14"/>
        <v>986</v>
      </c>
      <c r="S32" s="1">
        <f t="shared" si="14"/>
        <v>111176</v>
      </c>
    </row>
    <row r="34" spans="1:20" s="107" customFormat="1" ht="32.25" customHeight="1">
      <c r="A34" s="105" t="s">
        <v>163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1:20" customFormat="1">
      <c r="G35" s="125" t="s">
        <v>164</v>
      </c>
      <c r="H35" s="125"/>
      <c r="I35" s="125"/>
    </row>
    <row r="36" spans="1:20" customFormat="1">
      <c r="H36" s="108"/>
    </row>
    <row r="37" spans="1:20">
      <c r="C37" s="1"/>
      <c r="D37" s="1"/>
      <c r="E37" s="1"/>
      <c r="H37" s="1"/>
      <c r="T37" s="1"/>
    </row>
  </sheetData>
  <sortState ref="A3:T19">
    <sortCondition ref="B2"/>
  </sortState>
  <mergeCells count="2">
    <mergeCell ref="A1:T1"/>
    <mergeCell ref="G35:I35"/>
  </mergeCells>
  <phoneticPr fontId="18" type="noConversion"/>
  <pageMargins left="7.874015748031496E-2" right="7.874015748031496E-2" top="0.27559055118110237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Valued Acer Customer</cp:lastModifiedBy>
  <cp:lastPrinted>2013-11-06T08:06:15Z</cp:lastPrinted>
  <dcterms:created xsi:type="dcterms:W3CDTF">2013-06-25T01:13:31Z</dcterms:created>
  <dcterms:modified xsi:type="dcterms:W3CDTF">2013-11-07T02:20:44Z</dcterms:modified>
</cp:coreProperties>
</file>