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88" windowWidth="14700" windowHeight="7680"/>
  </bookViews>
  <sheets>
    <sheet name="10510 (2)" sheetId="6" r:id="rId1"/>
  </sheets>
  <definedNames>
    <definedName name="_xlnm.Print_Titles" localSheetId="0">'10510 (2)'!$1:$2</definedName>
  </definedNames>
  <calcPr calcId="125725"/>
</workbook>
</file>

<file path=xl/calcChain.xml><?xml version="1.0" encoding="utf-8"?>
<calcChain xmlns="http://schemas.openxmlformats.org/spreadsheetml/2006/main">
  <c r="P23" i="6"/>
  <c r="O23"/>
  <c r="N23"/>
  <c r="M23"/>
  <c r="L23"/>
  <c r="K23"/>
  <c r="J23"/>
  <c r="I23"/>
  <c r="H23"/>
  <c r="P22"/>
  <c r="O22"/>
  <c r="N22"/>
  <c r="M22"/>
  <c r="L22"/>
  <c r="K22"/>
  <c r="J22"/>
  <c r="I22"/>
  <c r="H22"/>
  <c r="P18"/>
  <c r="O18"/>
  <c r="N18"/>
  <c r="M18"/>
  <c r="L18"/>
  <c r="K18"/>
  <c r="J18"/>
  <c r="I18"/>
  <c r="H18"/>
  <c r="P15"/>
  <c r="O15"/>
  <c r="N15"/>
  <c r="M15"/>
  <c r="L15"/>
  <c r="K15"/>
  <c r="J15"/>
  <c r="I15"/>
  <c r="H15"/>
  <c r="P13"/>
  <c r="O13"/>
  <c r="N13"/>
  <c r="M13"/>
  <c r="L13"/>
  <c r="K13"/>
  <c r="J13"/>
  <c r="I13"/>
  <c r="H13"/>
  <c r="P11"/>
  <c r="O11"/>
  <c r="N11"/>
  <c r="M11"/>
  <c r="L11"/>
  <c r="K11"/>
  <c r="J11"/>
  <c r="I11"/>
  <c r="H11"/>
  <c r="P9"/>
  <c r="O9"/>
  <c r="N9"/>
  <c r="M9"/>
  <c r="L9"/>
  <c r="K9"/>
  <c r="J9"/>
  <c r="I9"/>
  <c r="H9"/>
  <c r="P4"/>
  <c r="O4"/>
  <c r="N4"/>
  <c r="M4"/>
  <c r="L4"/>
  <c r="K4"/>
  <c r="J4"/>
  <c r="I4"/>
  <c r="H4"/>
  <c r="L14"/>
  <c r="P14" s="1"/>
  <c r="L10"/>
  <c r="P10" s="1"/>
  <c r="L8"/>
  <c r="P8" s="1"/>
  <c r="L7"/>
  <c r="P7" s="1"/>
  <c r="L6"/>
  <c r="P6" s="1"/>
  <c r="L12"/>
  <c r="P12" s="1"/>
  <c r="L17"/>
  <c r="P17" s="1"/>
  <c r="L5"/>
  <c r="P5" s="1"/>
  <c r="L21"/>
  <c r="L20"/>
  <c r="P20" s="1"/>
  <c r="L19"/>
  <c r="P19" s="1"/>
  <c r="L16"/>
  <c r="P16" s="1"/>
  <c r="L3"/>
  <c r="P3" s="1"/>
</calcChain>
</file>

<file path=xl/sharedStrings.xml><?xml version="1.0" encoding="utf-8"?>
<sst xmlns="http://schemas.openxmlformats.org/spreadsheetml/2006/main" count="119" uniqueCount="76">
  <si>
    <t>請假人</t>
  </si>
  <si>
    <t>假別</t>
  </si>
  <si>
    <t>大學畢</t>
  </si>
  <si>
    <t>有教師證</t>
  </si>
  <si>
    <t>吳憶婷</t>
    <phoneticPr fontId="18" type="noConversion"/>
  </si>
  <si>
    <t>代課人</t>
    <phoneticPr fontId="20" type="noConversion"/>
  </si>
  <si>
    <t>學歷</t>
    <phoneticPr fontId="20" type="noConversion"/>
  </si>
  <si>
    <t>教師資格</t>
    <phoneticPr fontId="20" type="noConversion"/>
  </si>
  <si>
    <t>薪額</t>
    <phoneticPr fontId="20" type="noConversion"/>
  </si>
  <si>
    <t>代課起迄</t>
    <phoneticPr fontId="20" type="noConversion"/>
  </si>
  <si>
    <t>合計天數</t>
    <phoneticPr fontId="20" type="noConversion"/>
  </si>
  <si>
    <t>總日額(元)</t>
    <phoneticPr fontId="20" type="noConversion"/>
  </si>
  <si>
    <t>學術研究費(元)</t>
    <phoneticPr fontId="20" type="noConversion"/>
  </si>
  <si>
    <t>實領金額</t>
    <phoneticPr fontId="20" type="noConversion"/>
  </si>
  <si>
    <t>備註</t>
    <phoneticPr fontId="20" type="noConversion"/>
  </si>
  <si>
    <t>資源班</t>
    <phoneticPr fontId="18" type="noConversion"/>
  </si>
  <si>
    <t>控管</t>
    <phoneticPr fontId="18" type="noConversion"/>
  </si>
  <si>
    <t>製表                                 教務處                                   出納組長                                人事室                                     會計室                               校長</t>
    <phoneticPr fontId="20" type="noConversion"/>
  </si>
  <si>
    <t>（列報所得）</t>
    <phoneticPr fontId="18" type="noConversion"/>
  </si>
  <si>
    <t>應領金額</t>
    <phoneticPr fontId="20" type="noConversion"/>
  </si>
  <si>
    <t>導師費/特教津貼(元)</t>
    <phoneticPr fontId="20" type="noConversion"/>
  </si>
  <si>
    <t>無教師證</t>
    <phoneticPr fontId="18" type="noConversion"/>
  </si>
  <si>
    <t>蔡青穎</t>
    <phoneticPr fontId="18" type="noConversion"/>
  </si>
  <si>
    <t>導師費及學術研究費8折各1日</t>
    <phoneticPr fontId="18" type="noConversion"/>
  </si>
  <si>
    <t>台南市北區文元國小105年10月份日薪代課教師日數費用明細表</t>
    <phoneticPr fontId="20" type="noConversion"/>
  </si>
  <si>
    <t>10/3~10/31</t>
    <phoneticPr fontId="18" type="noConversion"/>
  </si>
  <si>
    <t>楊文盈</t>
    <phoneticPr fontId="18" type="noConversion"/>
  </si>
  <si>
    <t>喪假</t>
    <phoneticPr fontId="18" type="noConversion"/>
  </si>
  <si>
    <t>9月勞保代扣</t>
    <phoneticPr fontId="18" type="noConversion"/>
  </si>
  <si>
    <t>9月健保代扣</t>
    <phoneticPr fontId="18" type="noConversion"/>
  </si>
  <si>
    <t>10月勞保代扣</t>
    <phoneticPr fontId="18" type="noConversion"/>
  </si>
  <si>
    <t>葉淑莉</t>
    <phoneticPr fontId="18" type="noConversion"/>
  </si>
  <si>
    <t>蘇巧玄</t>
    <phoneticPr fontId="18" type="noConversion"/>
  </si>
  <si>
    <t>產前假</t>
    <phoneticPr fontId="18" type="noConversion"/>
  </si>
  <si>
    <t>10/3~10/13</t>
    <phoneticPr fontId="18" type="noConversion"/>
  </si>
  <si>
    <t>安胎假</t>
    <phoneticPr fontId="18" type="noConversion"/>
  </si>
  <si>
    <t>陳淑萍</t>
    <phoneticPr fontId="18" type="noConversion"/>
  </si>
  <si>
    <t>李金都</t>
    <phoneticPr fontId="18" type="noConversion"/>
  </si>
  <si>
    <t>病假</t>
    <phoneticPr fontId="18" type="noConversion"/>
  </si>
  <si>
    <t>10/11</t>
    <phoneticPr fontId="18" type="noConversion"/>
  </si>
  <si>
    <t>10/13、17、18、20、24、25、27</t>
    <phoneticPr fontId="18" type="noConversion"/>
  </si>
  <si>
    <t>導師費及學術研究費8折各2日</t>
    <phoneticPr fontId="18" type="noConversion"/>
  </si>
  <si>
    <t>導師費及學術研究費8折各8日</t>
    <phoneticPr fontId="18" type="noConversion"/>
  </si>
  <si>
    <t>導師費及學術研究費8折各7日</t>
    <phoneticPr fontId="18" type="noConversion"/>
  </si>
  <si>
    <t>蔡侑鍹</t>
    <phoneticPr fontId="18" type="noConversion"/>
  </si>
  <si>
    <t>陸金玫</t>
    <phoneticPr fontId="18" type="noConversion"/>
  </si>
  <si>
    <t>公假</t>
    <phoneticPr fontId="18" type="noConversion"/>
  </si>
  <si>
    <t>研所畢</t>
    <phoneticPr fontId="18" type="noConversion"/>
  </si>
  <si>
    <t>10/13</t>
    <phoneticPr fontId="18" type="noConversion"/>
  </si>
  <si>
    <t>10/20</t>
    <phoneticPr fontId="18" type="noConversion"/>
  </si>
  <si>
    <t>林佳賓</t>
    <phoneticPr fontId="18" type="noConversion"/>
  </si>
  <si>
    <t>黃智淵</t>
    <phoneticPr fontId="18" type="noConversion"/>
  </si>
  <si>
    <t>誤植大學畢無教師證，補發5/3~5/9日薪差額。</t>
    <phoneticPr fontId="18" type="noConversion"/>
  </si>
  <si>
    <t>5/3~5/13</t>
    <phoneticPr fontId="18" type="noConversion"/>
  </si>
  <si>
    <t>3/28</t>
    <phoneticPr fontId="18" type="noConversion"/>
  </si>
  <si>
    <t>3/28已支領4節代課鐘點費，追回該日日薪。</t>
    <phoneticPr fontId="18" type="noConversion"/>
  </si>
  <si>
    <t>10/19~10/31</t>
    <phoneticPr fontId="18" type="noConversion"/>
  </si>
  <si>
    <t>10/14~10/18</t>
    <phoneticPr fontId="18" type="noConversion"/>
  </si>
  <si>
    <t>蔡雯晶</t>
    <phoneticPr fontId="18" type="noConversion"/>
  </si>
  <si>
    <t>林孟蓉</t>
    <phoneticPr fontId="18" type="noConversion"/>
  </si>
  <si>
    <t>娩假</t>
    <phoneticPr fontId="18" type="noConversion"/>
  </si>
  <si>
    <t>特教津貼及學術研究費各20日</t>
    <phoneticPr fontId="18" type="noConversion"/>
  </si>
  <si>
    <t>導師費及學術研究費8折各3日</t>
    <phoneticPr fontId="18" type="noConversion"/>
  </si>
  <si>
    <t>導師費及學術研究費8折各9日</t>
    <phoneticPr fontId="18" type="noConversion"/>
  </si>
  <si>
    <t>10/4、10/11</t>
    <phoneticPr fontId="18" type="noConversion"/>
  </si>
  <si>
    <t>蔡美瑩</t>
    <phoneticPr fontId="18" type="noConversion"/>
  </si>
  <si>
    <t>黃湘君</t>
    <phoneticPr fontId="18" type="noConversion"/>
  </si>
  <si>
    <t>10/28</t>
    <phoneticPr fontId="18" type="noConversion"/>
  </si>
  <si>
    <t>吳憶婷 合計</t>
  </si>
  <si>
    <t>李金都 合計</t>
  </si>
  <si>
    <t>林孟蓉 合計</t>
  </si>
  <si>
    <t>陸金玫 合計</t>
  </si>
  <si>
    <t>黃湘君 合計</t>
  </si>
  <si>
    <t>蔡青穎 合計</t>
  </si>
  <si>
    <t>蘇巧玄 合計</t>
  </si>
  <si>
    <t>總計</t>
  </si>
</sst>
</file>

<file path=xl/styles.xml><?xml version="1.0" encoding="utf-8"?>
<styleSheet xmlns="http://schemas.openxmlformats.org/spreadsheetml/2006/main">
  <numFmts count="2">
    <numFmt numFmtId="176" formatCode="#,##0_);[Red]\(#,##0\)"/>
    <numFmt numFmtId="177" formatCode="#,##0_ "/>
  </numFmts>
  <fonts count="32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8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8"/>
      <name val="新細明體"/>
      <family val="1"/>
      <charset val="136"/>
    </font>
    <font>
      <b/>
      <sz val="10"/>
      <name val="新細明體"/>
      <family val="1"/>
      <charset val="136"/>
    </font>
    <font>
      <b/>
      <sz val="12"/>
      <name val="新細明體"/>
      <family val="1"/>
      <charset val="136"/>
      <scheme val="minor"/>
    </font>
    <font>
      <sz val="7"/>
      <name val="新細明體"/>
      <family val="1"/>
      <charset val="136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176" fontId="21" fillId="0" borderId="11" xfId="0" applyNumberFormat="1" applyFont="1" applyFill="1" applyBorder="1">
      <alignment vertical="center"/>
    </xf>
    <xf numFmtId="176" fontId="21" fillId="0" borderId="11" xfId="0" applyNumberFormat="1" applyFont="1" applyFill="1" applyBorder="1" applyAlignment="1">
      <alignment horizontal="left" vertical="center"/>
    </xf>
    <xf numFmtId="176" fontId="21" fillId="0" borderId="11" xfId="0" applyNumberFormat="1" applyFont="1" applyFill="1" applyBorder="1" applyAlignment="1">
      <alignment vertical="center" wrapText="1"/>
    </xf>
    <xf numFmtId="176" fontId="21" fillId="0" borderId="11" xfId="0" applyNumberFormat="1" applyFont="1" applyBorder="1" applyAlignment="1">
      <alignment vertical="center" wrapText="1"/>
    </xf>
    <xf numFmtId="176" fontId="22" fillId="0" borderId="11" xfId="0" applyNumberFormat="1" applyFont="1" applyBorder="1" applyAlignment="1">
      <alignment horizontal="left" vertical="center" wrapText="1"/>
    </xf>
    <xf numFmtId="176" fontId="21" fillId="0" borderId="11" xfId="0" applyNumberFormat="1" applyFont="1" applyBorder="1" applyAlignment="1">
      <alignment horizontal="center" vertical="center"/>
    </xf>
    <xf numFmtId="176" fontId="21" fillId="0" borderId="0" xfId="0" applyNumberFormat="1" applyFont="1">
      <alignment vertical="center"/>
    </xf>
    <xf numFmtId="176" fontId="21" fillId="0" borderId="11" xfId="0" applyNumberFormat="1" applyFont="1" applyFill="1" applyBorder="1" applyAlignment="1">
      <alignment horizontal="left" vertical="center" wrapText="1"/>
    </xf>
    <xf numFmtId="176" fontId="21" fillId="0" borderId="11" xfId="0" applyNumberFormat="1" applyFont="1" applyFill="1" applyBorder="1" applyAlignment="1">
      <alignment horizontal="center" vertical="center"/>
    </xf>
    <xf numFmtId="176" fontId="24" fillId="33" borderId="0" xfId="0" applyNumberFormat="1" applyFont="1" applyFill="1">
      <alignment vertical="center"/>
    </xf>
    <xf numFmtId="176" fontId="21" fillId="0" borderId="11" xfId="0" applyNumberFormat="1" applyFont="1" applyBorder="1" applyAlignment="1">
      <alignment horizontal="left" vertical="center" wrapText="1"/>
    </xf>
    <xf numFmtId="176" fontId="21" fillId="0" borderId="0" xfId="0" applyNumberFormat="1" applyFont="1" applyBorder="1" applyAlignment="1">
      <alignment horizontal="center" vertical="center"/>
    </xf>
    <xf numFmtId="176" fontId="25" fillId="0" borderId="0" xfId="0" applyNumberFormat="1" applyFont="1" applyBorder="1" applyAlignment="1">
      <alignment vertical="center" wrapText="1"/>
    </xf>
    <xf numFmtId="176" fontId="24" fillId="0" borderId="0" xfId="0" applyNumberFormat="1" applyFont="1">
      <alignment vertical="center"/>
    </xf>
    <xf numFmtId="176" fontId="24" fillId="0" borderId="0" xfId="0" applyNumberFormat="1" applyFont="1" applyAlignment="1">
      <alignment horizontal="right" vertical="center"/>
    </xf>
    <xf numFmtId="176" fontId="24" fillId="0" borderId="0" xfId="0" applyNumberFormat="1" applyFont="1" applyAlignment="1">
      <alignment horizontal="center" vertical="center"/>
    </xf>
    <xf numFmtId="0" fontId="24" fillId="0" borderId="0" xfId="0" applyFont="1">
      <alignment vertical="center"/>
    </xf>
    <xf numFmtId="176" fontId="29" fillId="0" borderId="11" xfId="0" applyNumberFormat="1" applyFont="1" applyBorder="1" applyAlignment="1">
      <alignment horizontal="left" vertical="center" wrapText="1"/>
    </xf>
    <xf numFmtId="176" fontId="21" fillId="0" borderId="11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176" fontId="21" fillId="0" borderId="0" xfId="0" applyNumberFormat="1" applyFont="1" applyBorder="1">
      <alignment vertical="center"/>
    </xf>
    <xf numFmtId="176" fontId="22" fillId="0" borderId="11" xfId="0" applyNumberFormat="1" applyFont="1" applyBorder="1" applyAlignment="1">
      <alignment vertical="center" wrapText="1"/>
    </xf>
    <xf numFmtId="176" fontId="25" fillId="0" borderId="0" xfId="0" applyNumberFormat="1" applyFont="1" applyFill="1" applyBorder="1" applyAlignment="1">
      <alignment vertical="center" wrapText="1"/>
    </xf>
    <xf numFmtId="176" fontId="24" fillId="0" borderId="0" xfId="0" applyNumberFormat="1" applyFont="1" applyFill="1">
      <alignment vertical="center"/>
    </xf>
    <xf numFmtId="176" fontId="24" fillId="33" borderId="0" xfId="0" applyNumberFormat="1" applyFont="1" applyFill="1" applyBorder="1" applyAlignment="1">
      <alignment horizontal="left" vertical="center"/>
    </xf>
    <xf numFmtId="176" fontId="24" fillId="33" borderId="0" xfId="0" applyNumberFormat="1" applyFont="1" applyFill="1" applyBorder="1" applyAlignment="1">
      <alignment horizontal="center" vertical="center"/>
    </xf>
    <xf numFmtId="176" fontId="23" fillId="33" borderId="0" xfId="0" applyNumberFormat="1" applyFont="1" applyFill="1" applyBorder="1" applyAlignment="1">
      <alignment horizontal="center" vertical="center" wrapText="1"/>
    </xf>
    <xf numFmtId="176" fontId="24" fillId="33" borderId="0" xfId="0" applyNumberFormat="1" applyFont="1" applyFill="1" applyBorder="1" applyAlignment="1">
      <alignment horizontal="right" vertical="center"/>
    </xf>
    <xf numFmtId="176" fontId="24" fillId="33" borderId="0" xfId="0" applyNumberFormat="1" applyFont="1" applyFill="1" applyBorder="1">
      <alignment vertical="center"/>
    </xf>
    <xf numFmtId="176" fontId="27" fillId="0" borderId="0" xfId="0" applyNumberFormat="1" applyFont="1" applyBorder="1" applyAlignment="1">
      <alignment horizontal="right" vertical="center" wrapText="1"/>
    </xf>
    <xf numFmtId="176" fontId="23" fillId="0" borderId="0" xfId="0" applyNumberFormat="1" applyFont="1" applyFill="1" applyBorder="1" applyAlignment="1">
      <alignment horizontal="center" vertical="center" wrapText="1"/>
    </xf>
    <xf numFmtId="176" fontId="26" fillId="0" borderId="0" xfId="0" applyNumberFormat="1" applyFont="1" applyFill="1" applyBorder="1" applyAlignment="1">
      <alignment horizontal="center" vertical="center"/>
    </xf>
    <xf numFmtId="176" fontId="24" fillId="0" borderId="0" xfId="0" applyNumberFormat="1" applyFont="1" applyFill="1" applyBorder="1" applyAlignment="1">
      <alignment horizontal="right" vertical="center"/>
    </xf>
    <xf numFmtId="176" fontId="25" fillId="35" borderId="0" xfId="0" applyNumberFormat="1" applyFont="1" applyFill="1" applyBorder="1" applyAlignment="1">
      <alignment horizontal="center" vertical="center"/>
    </xf>
    <xf numFmtId="176" fontId="19" fillId="0" borderId="0" xfId="0" applyNumberFormat="1" applyFont="1" applyBorder="1" applyAlignment="1">
      <alignment vertical="center"/>
    </xf>
    <xf numFmtId="176" fontId="24" fillId="33" borderId="0" xfId="0" applyNumberFormat="1" applyFont="1" applyFill="1" applyBorder="1" applyAlignment="1">
      <alignment vertical="center"/>
    </xf>
    <xf numFmtId="176" fontId="24" fillId="33" borderId="0" xfId="0" applyNumberFormat="1" applyFont="1" applyFill="1" applyAlignment="1">
      <alignment vertical="center"/>
    </xf>
    <xf numFmtId="176" fontId="26" fillId="34" borderId="0" xfId="0" applyNumberFormat="1" applyFont="1" applyFill="1" applyBorder="1" applyAlignment="1">
      <alignment horizontal="center" vertical="center"/>
    </xf>
    <xf numFmtId="176" fontId="28" fillId="33" borderId="0" xfId="0" applyNumberFormat="1" applyFont="1" applyFill="1" applyBorder="1" applyAlignment="1">
      <alignment vertical="center" wrapText="1"/>
    </xf>
    <xf numFmtId="176" fontId="24" fillId="33" borderId="0" xfId="0" applyNumberFormat="1" applyFont="1" applyFill="1" applyAlignment="1">
      <alignment horizontal="center" vertical="center"/>
    </xf>
    <xf numFmtId="49" fontId="26" fillId="34" borderId="0" xfId="0" applyNumberFormat="1" applyFont="1" applyFill="1" applyBorder="1" applyAlignment="1">
      <alignment horizontal="left" vertical="center" wrapText="1"/>
    </xf>
    <xf numFmtId="176" fontId="24" fillId="0" borderId="0" xfId="0" applyNumberFormat="1" applyFont="1" applyFill="1" applyBorder="1" applyAlignment="1">
      <alignment horizontal="left" vertical="center"/>
    </xf>
    <xf numFmtId="176" fontId="24" fillId="0" borderId="0" xfId="0" applyNumberFormat="1" applyFont="1" applyFill="1" applyAlignment="1">
      <alignment vertical="center"/>
    </xf>
    <xf numFmtId="176" fontId="25" fillId="0" borderId="0" xfId="0" applyNumberFormat="1" applyFont="1" applyFill="1" applyBorder="1" applyAlignment="1">
      <alignment horizontal="center" vertical="center"/>
    </xf>
    <xf numFmtId="176" fontId="24" fillId="0" borderId="0" xfId="0" applyNumberFormat="1" applyFont="1" applyFill="1" applyAlignment="1">
      <alignment horizontal="center" vertical="center"/>
    </xf>
    <xf numFmtId="176" fontId="24" fillId="0" borderId="0" xfId="0" applyNumberFormat="1" applyFont="1" applyFill="1" applyBorder="1">
      <alignment vertical="center"/>
    </xf>
    <xf numFmtId="177" fontId="24" fillId="33" borderId="0" xfId="0" applyNumberFormat="1" applyFont="1" applyFill="1" applyBorder="1" applyAlignment="1">
      <alignment horizontal="right" vertical="center"/>
    </xf>
    <xf numFmtId="177" fontId="27" fillId="0" borderId="0" xfId="0" applyNumberFormat="1" applyFont="1" applyBorder="1" applyAlignment="1">
      <alignment horizontal="right" vertical="center" wrapText="1"/>
    </xf>
    <xf numFmtId="49" fontId="24" fillId="34" borderId="0" xfId="0" applyNumberFormat="1" applyFont="1" applyFill="1" applyBorder="1" applyAlignment="1">
      <alignment horizontal="left" vertical="center" wrapText="1"/>
    </xf>
    <xf numFmtId="177" fontId="24" fillId="33" borderId="0" xfId="0" applyNumberFormat="1" applyFont="1" applyFill="1" applyBorder="1">
      <alignment vertical="center"/>
    </xf>
    <xf numFmtId="177" fontId="24" fillId="0" borderId="0" xfId="0" applyNumberFormat="1" applyFont="1" applyFill="1" applyBorder="1" applyAlignment="1">
      <alignment horizontal="right" vertical="center"/>
    </xf>
    <xf numFmtId="177" fontId="24" fillId="0" borderId="0" xfId="0" applyNumberFormat="1" applyFont="1" applyFill="1" applyBorder="1">
      <alignment vertical="center"/>
    </xf>
    <xf numFmtId="49" fontId="25" fillId="0" borderId="0" xfId="0" applyNumberFormat="1" applyFont="1" applyFill="1" applyBorder="1" applyAlignment="1">
      <alignment horizontal="left" vertical="center" wrapText="1"/>
    </xf>
    <xf numFmtId="176" fontId="31" fillId="0" borderId="0" xfId="0" applyNumberFormat="1" applyFont="1" applyFill="1" applyBorder="1" applyAlignment="1">
      <alignment vertical="center" wrapText="1"/>
    </xf>
    <xf numFmtId="176" fontId="24" fillId="33" borderId="10" xfId="0" applyNumberFormat="1" applyFont="1" applyFill="1" applyBorder="1" applyAlignment="1">
      <alignment horizontal="left" vertical="center"/>
    </xf>
    <xf numFmtId="176" fontId="24" fillId="33" borderId="10" xfId="0" applyNumberFormat="1" applyFont="1" applyFill="1" applyBorder="1" applyAlignment="1">
      <alignment vertical="center"/>
    </xf>
    <xf numFmtId="176" fontId="23" fillId="0" borderId="10" xfId="0" applyNumberFormat="1" applyFont="1" applyFill="1" applyBorder="1" applyAlignment="1">
      <alignment horizontal="center" vertical="center" wrapText="1"/>
    </xf>
    <xf numFmtId="176" fontId="26" fillId="0" borderId="10" xfId="0" applyNumberFormat="1" applyFont="1" applyFill="1" applyBorder="1" applyAlignment="1">
      <alignment horizontal="center" vertical="center"/>
    </xf>
    <xf numFmtId="176" fontId="25" fillId="0" borderId="10" xfId="0" applyNumberFormat="1" applyFont="1" applyFill="1" applyBorder="1" applyAlignment="1">
      <alignment horizontal="center" vertical="center"/>
    </xf>
    <xf numFmtId="49" fontId="26" fillId="0" borderId="0" xfId="0" applyNumberFormat="1" applyFont="1" applyFill="1" applyBorder="1" applyAlignment="1">
      <alignment horizontal="left" vertical="center" wrapText="1"/>
    </xf>
    <xf numFmtId="49" fontId="24" fillId="0" borderId="0" xfId="0" applyNumberFormat="1" applyFont="1" applyFill="1" applyBorder="1" applyAlignment="1">
      <alignment horizontal="left" vertical="center" wrapText="1"/>
    </xf>
    <xf numFmtId="176" fontId="24" fillId="0" borderId="0" xfId="0" applyNumberFormat="1" applyFont="1" applyBorder="1">
      <alignment vertical="center"/>
    </xf>
    <xf numFmtId="176" fontId="30" fillId="33" borderId="0" xfId="0" applyNumberFormat="1" applyFont="1" applyFill="1" applyAlignment="1">
      <alignment vertical="center"/>
    </xf>
    <xf numFmtId="176" fontId="30" fillId="33" borderId="10" xfId="0" applyNumberFormat="1" applyFont="1" applyFill="1" applyBorder="1" applyAlignment="1">
      <alignment horizontal="center" vertical="center"/>
    </xf>
    <xf numFmtId="176" fontId="23" fillId="33" borderId="10" xfId="0" applyNumberFormat="1" applyFont="1" applyFill="1" applyBorder="1" applyAlignment="1">
      <alignment horizontal="center" vertical="center" wrapText="1"/>
    </xf>
    <xf numFmtId="176" fontId="26" fillId="34" borderId="10" xfId="0" applyNumberFormat="1" applyFont="1" applyFill="1" applyBorder="1" applyAlignment="1">
      <alignment horizontal="center" vertical="center"/>
    </xf>
    <xf numFmtId="176" fontId="25" fillId="35" borderId="10" xfId="0" applyNumberFormat="1" applyFont="1" applyFill="1" applyBorder="1" applyAlignment="1">
      <alignment horizontal="center" vertical="center"/>
    </xf>
    <xf numFmtId="176" fontId="24" fillId="33" borderId="10" xfId="0" applyNumberFormat="1" applyFont="1" applyFill="1" applyBorder="1" applyAlignment="1">
      <alignment horizontal="center" vertical="center"/>
    </xf>
    <xf numFmtId="49" fontId="26" fillId="34" borderId="10" xfId="0" applyNumberFormat="1" applyFont="1" applyFill="1" applyBorder="1" applyAlignment="1">
      <alignment horizontal="left" vertical="center" wrapText="1"/>
    </xf>
    <xf numFmtId="176" fontId="24" fillId="33" borderId="10" xfId="0" applyNumberFormat="1" applyFont="1" applyFill="1" applyBorder="1" applyAlignment="1">
      <alignment horizontal="right" vertical="center"/>
    </xf>
    <xf numFmtId="176" fontId="24" fillId="33" borderId="10" xfId="0" applyNumberFormat="1" applyFont="1" applyFill="1" applyBorder="1">
      <alignment vertical="center"/>
    </xf>
    <xf numFmtId="176" fontId="27" fillId="0" borderId="10" xfId="0" applyNumberFormat="1" applyFont="1" applyBorder="1" applyAlignment="1">
      <alignment horizontal="right" vertical="center" wrapText="1"/>
    </xf>
    <xf numFmtId="176" fontId="30" fillId="33" borderId="10" xfId="0" applyNumberFormat="1" applyFont="1" applyFill="1" applyBorder="1" applyAlignment="1">
      <alignment vertical="center"/>
    </xf>
    <xf numFmtId="176" fontId="24" fillId="0" borderId="10" xfId="0" applyNumberFormat="1" applyFont="1" applyFill="1" applyBorder="1" applyAlignment="1">
      <alignment horizontal="center" vertical="center"/>
    </xf>
    <xf numFmtId="49" fontId="24" fillId="0" borderId="10" xfId="0" applyNumberFormat="1" applyFont="1" applyFill="1" applyBorder="1" applyAlignment="1">
      <alignment horizontal="left" vertical="center" wrapText="1"/>
    </xf>
    <xf numFmtId="177" fontId="24" fillId="33" borderId="10" xfId="0" applyNumberFormat="1" applyFont="1" applyFill="1" applyBorder="1">
      <alignment vertical="center"/>
    </xf>
    <xf numFmtId="177" fontId="24" fillId="33" borderId="10" xfId="0" applyNumberFormat="1" applyFont="1" applyFill="1" applyBorder="1" applyAlignment="1">
      <alignment horizontal="right" vertical="center"/>
    </xf>
    <xf numFmtId="177" fontId="24" fillId="0" borderId="10" xfId="0" applyNumberFormat="1" applyFont="1" applyFill="1" applyBorder="1" applyAlignment="1">
      <alignment horizontal="right" vertical="center"/>
    </xf>
    <xf numFmtId="177" fontId="24" fillId="0" borderId="10" xfId="0" applyNumberFormat="1" applyFont="1" applyFill="1" applyBorder="1">
      <alignment vertical="center"/>
    </xf>
    <xf numFmtId="177" fontId="27" fillId="0" borderId="10" xfId="0" applyNumberFormat="1" applyFont="1" applyBorder="1" applyAlignment="1">
      <alignment horizontal="right" vertical="center" wrapText="1"/>
    </xf>
    <xf numFmtId="49" fontId="24" fillId="34" borderId="10" xfId="0" applyNumberFormat="1" applyFont="1" applyFill="1" applyBorder="1" applyAlignment="1">
      <alignment horizontal="left" vertical="center" wrapText="1"/>
    </xf>
    <xf numFmtId="49" fontId="26" fillId="0" borderId="10" xfId="0" applyNumberFormat="1" applyFont="1" applyFill="1" applyBorder="1" applyAlignment="1">
      <alignment horizontal="left" vertical="center" wrapText="1"/>
    </xf>
    <xf numFmtId="176" fontId="24" fillId="0" borderId="10" xfId="0" applyNumberFormat="1" applyFont="1" applyFill="1" applyBorder="1" applyAlignment="1">
      <alignment horizontal="right" vertical="center"/>
    </xf>
    <xf numFmtId="176" fontId="24" fillId="0" borderId="10" xfId="0" applyNumberFormat="1" applyFont="1" applyFill="1" applyBorder="1" applyAlignment="1">
      <alignment horizontal="left" vertical="center"/>
    </xf>
    <xf numFmtId="176" fontId="30" fillId="0" borderId="10" xfId="0" applyNumberFormat="1" applyFont="1" applyFill="1" applyBorder="1" applyAlignment="1">
      <alignment vertical="center"/>
    </xf>
    <xf numFmtId="49" fontId="25" fillId="0" borderId="10" xfId="0" applyNumberFormat="1" applyFont="1" applyFill="1" applyBorder="1" applyAlignment="1">
      <alignment horizontal="left" vertical="center" wrapText="1"/>
    </xf>
    <xf numFmtId="176" fontId="24" fillId="0" borderId="10" xfId="0" applyNumberFormat="1" applyFont="1" applyFill="1" applyBorder="1">
      <alignment vertical="center"/>
    </xf>
    <xf numFmtId="0" fontId="24" fillId="0" borderId="0" xfId="0" applyFont="1" applyAlignment="1">
      <alignment horizontal="center" vertical="center"/>
    </xf>
    <xf numFmtId="176" fontId="19" fillId="0" borderId="10" xfId="0" applyNumberFormat="1" applyFont="1" applyBorder="1" applyAlignment="1">
      <alignment horizontal="center"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6"/>
  <sheetViews>
    <sheetView tabSelected="1" topLeftCell="A19" zoomScaleNormal="100" workbookViewId="0">
      <selection activeCell="A25" sqref="A25:XFD26"/>
    </sheetView>
  </sheetViews>
  <sheetFormatPr defaultColWidth="8.88671875" defaultRowHeight="16.2" outlineLevelRow="2"/>
  <cols>
    <col min="1" max="1" width="9.33203125" style="14" customWidth="1"/>
    <col min="2" max="2" width="8.21875" style="14" customWidth="1"/>
    <col min="3" max="3" width="7.21875" style="14" customWidth="1"/>
    <col min="4" max="4" width="6.77734375" style="14" customWidth="1"/>
    <col min="5" max="5" width="7.6640625" style="14" customWidth="1"/>
    <col min="6" max="6" width="6.44140625" style="16" customWidth="1"/>
    <col min="7" max="7" width="9.88671875" style="14" customWidth="1"/>
    <col min="8" max="8" width="5.109375" style="15" customWidth="1"/>
    <col min="9" max="10" width="9.44140625" style="14" customWidth="1"/>
    <col min="11" max="11" width="8.21875" style="15" customWidth="1"/>
    <col min="12" max="12" width="9.77734375" style="15" customWidth="1"/>
    <col min="13" max="15" width="8.44140625" style="15" customWidth="1"/>
    <col min="16" max="16" width="10.44140625" style="15" customWidth="1"/>
    <col min="17" max="17" width="10.77734375" style="15" customWidth="1"/>
    <col min="18" max="18" width="12.77734375" style="14" customWidth="1"/>
    <col min="19" max="19" width="9.33203125" style="14" customWidth="1"/>
    <col min="20" max="16384" width="8.88671875" style="14"/>
  </cols>
  <sheetData>
    <row r="1" spans="1:19" ht="28.5" customHeight="1">
      <c r="A1" s="89" t="s">
        <v>24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35"/>
      <c r="S1" s="35"/>
    </row>
    <row r="2" spans="1:19" s="7" customFormat="1" ht="74.400000000000006" customHeight="1">
      <c r="A2" s="1" t="s">
        <v>0</v>
      </c>
      <c r="B2" s="2" t="s">
        <v>5</v>
      </c>
      <c r="C2" s="3" t="s">
        <v>1</v>
      </c>
      <c r="D2" s="1" t="s">
        <v>6</v>
      </c>
      <c r="E2" s="8" t="s">
        <v>7</v>
      </c>
      <c r="F2" s="9" t="s">
        <v>8</v>
      </c>
      <c r="G2" s="3" t="s">
        <v>9</v>
      </c>
      <c r="H2" s="19" t="s">
        <v>10</v>
      </c>
      <c r="I2" s="4" t="s">
        <v>11</v>
      </c>
      <c r="J2" s="5" t="s">
        <v>12</v>
      </c>
      <c r="K2" s="22" t="s">
        <v>20</v>
      </c>
      <c r="L2" s="18" t="s">
        <v>19</v>
      </c>
      <c r="M2" s="4" t="s">
        <v>28</v>
      </c>
      <c r="N2" s="4" t="s">
        <v>29</v>
      </c>
      <c r="O2" s="4" t="s">
        <v>30</v>
      </c>
      <c r="P2" s="11" t="s">
        <v>13</v>
      </c>
      <c r="Q2" s="6" t="s">
        <v>14</v>
      </c>
      <c r="R2" s="12"/>
      <c r="S2" s="21"/>
    </row>
    <row r="3" spans="1:19" s="10" customFormat="1" ht="33" customHeight="1" outlineLevel="2">
      <c r="A3" s="36" t="s">
        <v>15</v>
      </c>
      <c r="B3" s="26" t="s">
        <v>4</v>
      </c>
      <c r="C3" s="27" t="s">
        <v>16</v>
      </c>
      <c r="D3" s="38" t="s">
        <v>2</v>
      </c>
      <c r="E3" s="34" t="s">
        <v>3</v>
      </c>
      <c r="F3" s="26">
        <v>190</v>
      </c>
      <c r="G3" s="41" t="s">
        <v>25</v>
      </c>
      <c r="H3" s="28">
        <v>19</v>
      </c>
      <c r="I3" s="10">
        <v>13346</v>
      </c>
      <c r="J3" s="10">
        <v>12338</v>
      </c>
      <c r="K3" s="28">
        <v>368</v>
      </c>
      <c r="L3" s="28">
        <f>SUM(I3:K3)</f>
        <v>26052</v>
      </c>
      <c r="M3" s="28">
        <v>318</v>
      </c>
      <c r="N3" s="29">
        <v>223</v>
      </c>
      <c r="O3" s="29"/>
      <c r="P3" s="30">
        <f>L3-SUM(M3:O3)</f>
        <v>25511</v>
      </c>
      <c r="Q3" s="39" t="s">
        <v>61</v>
      </c>
      <c r="R3" s="13"/>
    </row>
    <row r="4" spans="1:19" s="10" customFormat="1" ht="33" customHeight="1" outlineLevel="1">
      <c r="A4" s="56"/>
      <c r="B4" s="64" t="s">
        <v>68</v>
      </c>
      <c r="C4" s="65"/>
      <c r="D4" s="66"/>
      <c r="E4" s="67"/>
      <c r="F4" s="68"/>
      <c r="G4" s="69"/>
      <c r="H4" s="70">
        <f t="shared" ref="H4:P4" si="0">SUBTOTAL(9,H3:H3)</f>
        <v>19</v>
      </c>
      <c r="I4" s="71">
        <f t="shared" si="0"/>
        <v>13346</v>
      </c>
      <c r="J4" s="71">
        <f t="shared" si="0"/>
        <v>12338</v>
      </c>
      <c r="K4" s="70">
        <f t="shared" si="0"/>
        <v>368</v>
      </c>
      <c r="L4" s="70">
        <f t="shared" si="0"/>
        <v>26052</v>
      </c>
      <c r="M4" s="70">
        <f t="shared" si="0"/>
        <v>318</v>
      </c>
      <c r="N4" s="71">
        <f t="shared" si="0"/>
        <v>223</v>
      </c>
      <c r="O4" s="71">
        <f t="shared" si="0"/>
        <v>0</v>
      </c>
      <c r="P4" s="72">
        <f t="shared" si="0"/>
        <v>25511</v>
      </c>
      <c r="Q4" s="39"/>
      <c r="R4" s="13"/>
    </row>
    <row r="5" spans="1:19" s="10" customFormat="1" ht="33" customHeight="1" outlineLevel="2">
      <c r="A5" s="25" t="s">
        <v>36</v>
      </c>
      <c r="B5" s="37" t="s">
        <v>37</v>
      </c>
      <c r="C5" s="31" t="s">
        <v>38</v>
      </c>
      <c r="D5" s="32" t="s">
        <v>47</v>
      </c>
      <c r="E5" s="44" t="s">
        <v>3</v>
      </c>
      <c r="F5" s="45">
        <v>245</v>
      </c>
      <c r="G5" s="60" t="s">
        <v>39</v>
      </c>
      <c r="H5" s="33">
        <v>1</v>
      </c>
      <c r="I5" s="29">
        <v>820</v>
      </c>
      <c r="J5" s="10">
        <v>747</v>
      </c>
      <c r="K5" s="28">
        <v>65</v>
      </c>
      <c r="L5" s="28">
        <f>SUM(I5:K5)</f>
        <v>1632</v>
      </c>
      <c r="M5" s="28"/>
      <c r="N5" s="29"/>
      <c r="O5" s="29">
        <v>137</v>
      </c>
      <c r="P5" s="30">
        <f>L5-SUM(M5:O5)</f>
        <v>1495</v>
      </c>
      <c r="Q5" s="23" t="s">
        <v>23</v>
      </c>
      <c r="R5" s="13"/>
    </row>
    <row r="6" spans="1:19" s="10" customFormat="1" ht="33" customHeight="1" outlineLevel="2">
      <c r="A6" s="25" t="s">
        <v>50</v>
      </c>
      <c r="B6" s="37" t="s">
        <v>37</v>
      </c>
      <c r="C6" s="31" t="s">
        <v>46</v>
      </c>
      <c r="D6" s="32" t="s">
        <v>47</v>
      </c>
      <c r="E6" s="44" t="s">
        <v>3</v>
      </c>
      <c r="F6" s="45">
        <v>245</v>
      </c>
      <c r="G6" s="60" t="s">
        <v>49</v>
      </c>
      <c r="H6" s="33">
        <v>1</v>
      </c>
      <c r="I6" s="29">
        <v>820</v>
      </c>
      <c r="J6" s="10">
        <v>747</v>
      </c>
      <c r="K6" s="28">
        <v>65</v>
      </c>
      <c r="L6" s="28">
        <f>SUM(I6:K6)</f>
        <v>1632</v>
      </c>
      <c r="M6" s="28"/>
      <c r="N6" s="29"/>
      <c r="O6" s="29"/>
      <c r="P6" s="30">
        <f>L6-SUM(M6:O6)</f>
        <v>1632</v>
      </c>
      <c r="Q6" s="23" t="s">
        <v>23</v>
      </c>
      <c r="R6" s="13"/>
    </row>
    <row r="7" spans="1:19" s="10" customFormat="1" ht="33" customHeight="1" outlineLevel="2">
      <c r="A7" s="25" t="s">
        <v>51</v>
      </c>
      <c r="B7" s="37" t="s">
        <v>37</v>
      </c>
      <c r="C7" s="31" t="s">
        <v>27</v>
      </c>
      <c r="D7" s="32" t="s">
        <v>47</v>
      </c>
      <c r="E7" s="44" t="s">
        <v>3</v>
      </c>
      <c r="F7" s="45">
        <v>245</v>
      </c>
      <c r="G7" s="60" t="s">
        <v>53</v>
      </c>
      <c r="H7" s="33">
        <v>9</v>
      </c>
      <c r="I7" s="29">
        <v>1450</v>
      </c>
      <c r="J7" s="10">
        <v>2049</v>
      </c>
      <c r="K7" s="28"/>
      <c r="L7" s="28">
        <f>SUM(I7:K7)</f>
        <v>3499</v>
      </c>
      <c r="M7" s="28"/>
      <c r="N7" s="29"/>
      <c r="O7" s="29"/>
      <c r="P7" s="30">
        <f>L7-SUM(M7:O7)</f>
        <v>3499</v>
      </c>
      <c r="Q7" s="54" t="s">
        <v>52</v>
      </c>
      <c r="R7" s="13"/>
    </row>
    <row r="8" spans="1:19" s="10" customFormat="1" ht="33" customHeight="1" outlineLevel="2">
      <c r="A8" s="25" t="s">
        <v>50</v>
      </c>
      <c r="B8" s="37" t="s">
        <v>37</v>
      </c>
      <c r="C8" s="31" t="s">
        <v>27</v>
      </c>
      <c r="D8" s="32" t="s">
        <v>2</v>
      </c>
      <c r="E8" s="44" t="s">
        <v>21</v>
      </c>
      <c r="F8" s="45">
        <v>170</v>
      </c>
      <c r="G8" s="61" t="s">
        <v>54</v>
      </c>
      <c r="H8" s="28">
        <v>1</v>
      </c>
      <c r="I8" s="50">
        <v>-659</v>
      </c>
      <c r="J8" s="50">
        <v>-519</v>
      </c>
      <c r="K8" s="47">
        <v>-65</v>
      </c>
      <c r="L8" s="47">
        <f>SUM(I8:K8)</f>
        <v>-1243</v>
      </c>
      <c r="M8" s="51"/>
      <c r="N8" s="52"/>
      <c r="O8" s="52"/>
      <c r="P8" s="48">
        <f>L8-SUM(M8:O8)</f>
        <v>-1243</v>
      </c>
      <c r="Q8" s="23" t="s">
        <v>55</v>
      </c>
      <c r="R8" s="13"/>
    </row>
    <row r="9" spans="1:19" s="10" customFormat="1" ht="33" customHeight="1" outlineLevel="1">
      <c r="A9" s="55"/>
      <c r="B9" s="73" t="s">
        <v>69</v>
      </c>
      <c r="C9" s="57"/>
      <c r="D9" s="58"/>
      <c r="E9" s="59"/>
      <c r="F9" s="74"/>
      <c r="G9" s="75"/>
      <c r="H9" s="70">
        <f t="shared" ref="H9:P9" si="1">SUBTOTAL(9,H5:H8)</f>
        <v>12</v>
      </c>
      <c r="I9" s="76">
        <f t="shared" si="1"/>
        <v>2431</v>
      </c>
      <c r="J9" s="76">
        <f t="shared" si="1"/>
        <v>3024</v>
      </c>
      <c r="K9" s="77">
        <f t="shared" si="1"/>
        <v>65</v>
      </c>
      <c r="L9" s="77">
        <f t="shared" si="1"/>
        <v>5520</v>
      </c>
      <c r="M9" s="78">
        <f t="shared" si="1"/>
        <v>0</v>
      </c>
      <c r="N9" s="79">
        <f t="shared" si="1"/>
        <v>0</v>
      </c>
      <c r="O9" s="79">
        <f t="shared" si="1"/>
        <v>137</v>
      </c>
      <c r="P9" s="80">
        <f t="shared" si="1"/>
        <v>5383</v>
      </c>
      <c r="Q9" s="23"/>
      <c r="R9" s="13"/>
    </row>
    <row r="10" spans="1:19" s="10" customFormat="1" ht="33" customHeight="1" outlineLevel="2">
      <c r="A10" s="25" t="s">
        <v>58</v>
      </c>
      <c r="B10" s="36" t="s">
        <v>59</v>
      </c>
      <c r="C10" s="31" t="s">
        <v>27</v>
      </c>
      <c r="D10" s="32" t="s">
        <v>2</v>
      </c>
      <c r="E10" s="44" t="s">
        <v>21</v>
      </c>
      <c r="F10" s="45">
        <v>170</v>
      </c>
      <c r="G10" s="49" t="s">
        <v>49</v>
      </c>
      <c r="H10" s="28">
        <v>1</v>
      </c>
      <c r="I10" s="50">
        <v>659</v>
      </c>
      <c r="J10" s="50">
        <v>519</v>
      </c>
      <c r="K10" s="47">
        <v>65</v>
      </c>
      <c r="L10" s="28">
        <f>SUM(I10:K10)</f>
        <v>1243</v>
      </c>
      <c r="M10" s="51"/>
      <c r="N10" s="52"/>
      <c r="O10" s="52"/>
      <c r="P10" s="48">
        <f>L10-SUM(M10:O10)</f>
        <v>1243</v>
      </c>
      <c r="Q10" s="23" t="s">
        <v>23</v>
      </c>
      <c r="R10" s="13"/>
    </row>
    <row r="11" spans="1:19" s="10" customFormat="1" ht="33" customHeight="1" outlineLevel="1">
      <c r="A11" s="55"/>
      <c r="B11" s="73" t="s">
        <v>70</v>
      </c>
      <c r="C11" s="57"/>
      <c r="D11" s="58"/>
      <c r="E11" s="59"/>
      <c r="F11" s="74"/>
      <c r="G11" s="81"/>
      <c r="H11" s="70">
        <f t="shared" ref="H11:P11" si="2">SUBTOTAL(9,H10:H10)</f>
        <v>1</v>
      </c>
      <c r="I11" s="76">
        <f t="shared" si="2"/>
        <v>659</v>
      </c>
      <c r="J11" s="76">
        <f t="shared" si="2"/>
        <v>519</v>
      </c>
      <c r="K11" s="77">
        <f t="shared" si="2"/>
        <v>65</v>
      </c>
      <c r="L11" s="70">
        <f t="shared" si="2"/>
        <v>1243</v>
      </c>
      <c r="M11" s="78">
        <f t="shared" si="2"/>
        <v>0</v>
      </c>
      <c r="N11" s="79">
        <f t="shared" si="2"/>
        <v>0</v>
      </c>
      <c r="O11" s="79">
        <f t="shared" si="2"/>
        <v>0</v>
      </c>
      <c r="P11" s="80">
        <f t="shared" si="2"/>
        <v>1243</v>
      </c>
      <c r="Q11" s="23"/>
      <c r="R11" s="13"/>
    </row>
    <row r="12" spans="1:19" s="24" customFormat="1" ht="33" customHeight="1" outlineLevel="2">
      <c r="A12" s="25" t="s">
        <v>44</v>
      </c>
      <c r="B12" s="37" t="s">
        <v>45</v>
      </c>
      <c r="C12" s="31" t="s">
        <v>46</v>
      </c>
      <c r="D12" s="32" t="s">
        <v>47</v>
      </c>
      <c r="E12" s="44" t="s">
        <v>21</v>
      </c>
      <c r="F12" s="45">
        <v>245</v>
      </c>
      <c r="G12" s="60" t="s">
        <v>48</v>
      </c>
      <c r="H12" s="33">
        <v>1</v>
      </c>
      <c r="I12" s="29">
        <v>820</v>
      </c>
      <c r="J12" s="10">
        <v>598</v>
      </c>
      <c r="K12" s="28">
        <v>65</v>
      </c>
      <c r="L12" s="28">
        <f>SUM(I12:K12)</f>
        <v>1483</v>
      </c>
      <c r="M12" s="28"/>
      <c r="N12" s="29"/>
      <c r="O12" s="29">
        <v>46</v>
      </c>
      <c r="P12" s="30">
        <f>L12-SUM(M12:O12)</f>
        <v>1437</v>
      </c>
      <c r="Q12" s="23" t="s">
        <v>23</v>
      </c>
      <c r="R12" s="23"/>
    </row>
    <row r="13" spans="1:19" s="24" customFormat="1" ht="33" customHeight="1" outlineLevel="1">
      <c r="A13" s="55"/>
      <c r="B13" s="73" t="s">
        <v>71</v>
      </c>
      <c r="C13" s="57"/>
      <c r="D13" s="58"/>
      <c r="E13" s="59"/>
      <c r="F13" s="74"/>
      <c r="G13" s="82"/>
      <c r="H13" s="83">
        <f t="shared" ref="H13:P13" si="3">SUBTOTAL(9,H12:H12)</f>
        <v>1</v>
      </c>
      <c r="I13" s="71">
        <f t="shared" si="3"/>
        <v>820</v>
      </c>
      <c r="J13" s="71">
        <f t="shared" si="3"/>
        <v>598</v>
      </c>
      <c r="K13" s="70">
        <f t="shared" si="3"/>
        <v>65</v>
      </c>
      <c r="L13" s="70">
        <f t="shared" si="3"/>
        <v>1483</v>
      </c>
      <c r="M13" s="70">
        <f t="shared" si="3"/>
        <v>0</v>
      </c>
      <c r="N13" s="71">
        <f t="shared" si="3"/>
        <v>0</v>
      </c>
      <c r="O13" s="71">
        <f t="shared" si="3"/>
        <v>46</v>
      </c>
      <c r="P13" s="72">
        <f t="shared" si="3"/>
        <v>1437</v>
      </c>
      <c r="Q13" s="23"/>
      <c r="R13" s="23"/>
    </row>
    <row r="14" spans="1:19" s="10" customFormat="1" ht="33" customHeight="1" outlineLevel="2">
      <c r="A14" s="25" t="s">
        <v>65</v>
      </c>
      <c r="B14" s="36" t="s">
        <v>66</v>
      </c>
      <c r="C14" s="31" t="s">
        <v>27</v>
      </c>
      <c r="D14" s="32" t="s">
        <v>47</v>
      </c>
      <c r="E14" s="44" t="s">
        <v>21</v>
      </c>
      <c r="F14" s="40">
        <v>245</v>
      </c>
      <c r="G14" s="49" t="s">
        <v>67</v>
      </c>
      <c r="H14" s="28">
        <v>1</v>
      </c>
      <c r="I14" s="29">
        <v>820</v>
      </c>
      <c r="J14" s="10">
        <v>598</v>
      </c>
      <c r="K14" s="28">
        <v>65</v>
      </c>
      <c r="L14" s="28">
        <f>SUM(I14:K14)</f>
        <v>1483</v>
      </c>
      <c r="M14" s="51"/>
      <c r="N14" s="52"/>
      <c r="O14" s="52"/>
      <c r="P14" s="48">
        <f>L14-SUM(M14:O14)</f>
        <v>1483</v>
      </c>
      <c r="Q14" s="23" t="s">
        <v>23</v>
      </c>
      <c r="R14" s="13"/>
    </row>
    <row r="15" spans="1:19" s="10" customFormat="1" ht="33" customHeight="1" outlineLevel="1">
      <c r="A15" s="55"/>
      <c r="B15" s="73" t="s">
        <v>72</v>
      </c>
      <c r="C15" s="57"/>
      <c r="D15" s="58"/>
      <c r="E15" s="59"/>
      <c r="F15" s="68"/>
      <c r="G15" s="81"/>
      <c r="H15" s="70">
        <f t="shared" ref="H15:P15" si="4">SUBTOTAL(9,H14:H14)</f>
        <v>1</v>
      </c>
      <c r="I15" s="71">
        <f t="shared" si="4"/>
        <v>820</v>
      </c>
      <c r="J15" s="71">
        <f t="shared" si="4"/>
        <v>598</v>
      </c>
      <c r="K15" s="70">
        <f t="shared" si="4"/>
        <v>65</v>
      </c>
      <c r="L15" s="70">
        <f t="shared" si="4"/>
        <v>1483</v>
      </c>
      <c r="M15" s="78">
        <f t="shared" si="4"/>
        <v>0</v>
      </c>
      <c r="N15" s="79">
        <f t="shared" si="4"/>
        <v>0</v>
      </c>
      <c r="O15" s="79">
        <f t="shared" si="4"/>
        <v>0</v>
      </c>
      <c r="P15" s="80">
        <f t="shared" si="4"/>
        <v>1483</v>
      </c>
      <c r="Q15" s="23"/>
      <c r="R15" s="13"/>
    </row>
    <row r="16" spans="1:19" s="10" customFormat="1" ht="33" customHeight="1" outlineLevel="2">
      <c r="A16" s="36" t="s">
        <v>26</v>
      </c>
      <c r="B16" s="10" t="s">
        <v>22</v>
      </c>
      <c r="C16" s="31" t="s">
        <v>27</v>
      </c>
      <c r="D16" s="32" t="s">
        <v>2</v>
      </c>
      <c r="E16" s="34" t="s">
        <v>21</v>
      </c>
      <c r="F16" s="40">
        <v>170</v>
      </c>
      <c r="G16" s="41" t="s">
        <v>64</v>
      </c>
      <c r="H16" s="28">
        <v>2</v>
      </c>
      <c r="I16" s="29">
        <v>1319</v>
      </c>
      <c r="J16" s="10">
        <v>1039</v>
      </c>
      <c r="K16" s="28">
        <v>129</v>
      </c>
      <c r="L16" s="28">
        <f>SUM(I16:K16)</f>
        <v>2487</v>
      </c>
      <c r="M16" s="28"/>
      <c r="N16" s="29"/>
      <c r="O16" s="29"/>
      <c r="P16" s="30">
        <f>L16-SUM(M16:O16)</f>
        <v>2487</v>
      </c>
      <c r="Q16" s="23" t="s">
        <v>41</v>
      </c>
      <c r="R16" s="13"/>
    </row>
    <row r="17" spans="1:19" s="10" customFormat="1" ht="33" customHeight="1" outlineLevel="2">
      <c r="A17" s="42" t="s">
        <v>36</v>
      </c>
      <c r="B17" s="43" t="s">
        <v>22</v>
      </c>
      <c r="C17" s="31" t="s">
        <v>38</v>
      </c>
      <c r="D17" s="32" t="s">
        <v>2</v>
      </c>
      <c r="E17" s="44" t="s">
        <v>21</v>
      </c>
      <c r="F17" s="45">
        <v>170</v>
      </c>
      <c r="G17" s="53" t="s">
        <v>40</v>
      </c>
      <c r="H17" s="33">
        <v>7</v>
      </c>
      <c r="I17" s="46">
        <v>4615</v>
      </c>
      <c r="J17" s="24">
        <v>3636</v>
      </c>
      <c r="K17" s="33">
        <v>452</v>
      </c>
      <c r="L17" s="28">
        <f>SUM(I17:K17)</f>
        <v>8703</v>
      </c>
      <c r="M17" s="33"/>
      <c r="N17" s="46"/>
      <c r="O17" s="46"/>
      <c r="P17" s="30">
        <f>L17-SUM(M17:O17)</f>
        <v>8703</v>
      </c>
      <c r="Q17" s="23" t="s">
        <v>43</v>
      </c>
      <c r="R17" s="13"/>
    </row>
    <row r="18" spans="1:19" s="10" customFormat="1" ht="33" customHeight="1" outlineLevel="1">
      <c r="A18" s="84"/>
      <c r="B18" s="85" t="s">
        <v>73</v>
      </c>
      <c r="C18" s="57"/>
      <c r="D18" s="58"/>
      <c r="E18" s="59"/>
      <c r="F18" s="74"/>
      <c r="G18" s="86"/>
      <c r="H18" s="83">
        <f t="shared" ref="H18:P18" si="5">SUBTOTAL(9,H16:H17)</f>
        <v>9</v>
      </c>
      <c r="I18" s="87">
        <f t="shared" si="5"/>
        <v>5934</v>
      </c>
      <c r="J18" s="87">
        <f t="shared" si="5"/>
        <v>4675</v>
      </c>
      <c r="K18" s="83">
        <f t="shared" si="5"/>
        <v>581</v>
      </c>
      <c r="L18" s="70">
        <f t="shared" si="5"/>
        <v>11190</v>
      </c>
      <c r="M18" s="83">
        <f t="shared" si="5"/>
        <v>0</v>
      </c>
      <c r="N18" s="87">
        <f t="shared" si="5"/>
        <v>0</v>
      </c>
      <c r="O18" s="87">
        <f t="shared" si="5"/>
        <v>0</v>
      </c>
      <c r="P18" s="72">
        <f t="shared" si="5"/>
        <v>11190</v>
      </c>
      <c r="Q18" s="23"/>
      <c r="R18" s="13"/>
    </row>
    <row r="19" spans="1:19" s="24" customFormat="1" ht="33" customHeight="1" outlineLevel="2">
      <c r="A19" s="25" t="s">
        <v>31</v>
      </c>
      <c r="B19" s="37" t="s">
        <v>32</v>
      </c>
      <c r="C19" s="31" t="s">
        <v>33</v>
      </c>
      <c r="D19" s="32" t="s">
        <v>2</v>
      </c>
      <c r="E19" s="34" t="s">
        <v>21</v>
      </c>
      <c r="F19" s="40">
        <v>170</v>
      </c>
      <c r="G19" s="41" t="s">
        <v>34</v>
      </c>
      <c r="H19" s="28">
        <v>8</v>
      </c>
      <c r="I19" s="29">
        <v>5275</v>
      </c>
      <c r="J19" s="10">
        <v>4156</v>
      </c>
      <c r="K19" s="28">
        <v>516</v>
      </c>
      <c r="L19" s="28">
        <f>SUM(I19:K19)</f>
        <v>9947</v>
      </c>
      <c r="M19" s="28"/>
      <c r="N19" s="29"/>
      <c r="O19" s="29"/>
      <c r="P19" s="30">
        <f>L19-SUM(M19:O19)</f>
        <v>9947</v>
      </c>
      <c r="Q19" s="23" t="s">
        <v>42</v>
      </c>
      <c r="R19" s="23"/>
    </row>
    <row r="20" spans="1:19" s="24" customFormat="1" ht="33" customHeight="1" outlineLevel="2">
      <c r="A20" s="25" t="s">
        <v>31</v>
      </c>
      <c r="B20" s="37" t="s">
        <v>32</v>
      </c>
      <c r="C20" s="31" t="s">
        <v>35</v>
      </c>
      <c r="D20" s="32" t="s">
        <v>2</v>
      </c>
      <c r="E20" s="34" t="s">
        <v>21</v>
      </c>
      <c r="F20" s="40">
        <v>170</v>
      </c>
      <c r="G20" s="41" t="s">
        <v>57</v>
      </c>
      <c r="H20" s="33">
        <v>3</v>
      </c>
      <c r="I20" s="29">
        <v>1978</v>
      </c>
      <c r="J20" s="10">
        <v>1558</v>
      </c>
      <c r="K20" s="28">
        <v>194</v>
      </c>
      <c r="L20" s="28">
        <f>SUM(I20:K20)</f>
        <v>3730</v>
      </c>
      <c r="M20" s="28"/>
      <c r="N20" s="29"/>
      <c r="O20" s="29"/>
      <c r="P20" s="30">
        <f>L20-SUM(M20:O20)</f>
        <v>3730</v>
      </c>
      <c r="Q20" s="23" t="s">
        <v>62</v>
      </c>
      <c r="R20" s="23"/>
    </row>
    <row r="21" spans="1:19" s="24" customFormat="1" ht="33" customHeight="1" outlineLevel="2">
      <c r="A21" s="25" t="s">
        <v>31</v>
      </c>
      <c r="B21" s="37" t="s">
        <v>32</v>
      </c>
      <c r="C21" s="31" t="s">
        <v>60</v>
      </c>
      <c r="D21" s="32" t="s">
        <v>2</v>
      </c>
      <c r="E21" s="44" t="s">
        <v>21</v>
      </c>
      <c r="F21" s="45">
        <v>170</v>
      </c>
      <c r="G21" s="60" t="s">
        <v>56</v>
      </c>
      <c r="H21" s="33">
        <v>9</v>
      </c>
      <c r="I21" s="29">
        <v>5934</v>
      </c>
      <c r="J21" s="10">
        <v>4675</v>
      </c>
      <c r="K21" s="28">
        <v>581</v>
      </c>
      <c r="L21" s="28">
        <f>SUM(I21:K21)</f>
        <v>11190</v>
      </c>
      <c r="M21" s="28"/>
      <c r="N21" s="29"/>
      <c r="O21" s="29"/>
      <c r="P21" s="30"/>
      <c r="Q21" s="23" t="s">
        <v>63</v>
      </c>
      <c r="R21" s="23"/>
    </row>
    <row r="22" spans="1:19" s="24" customFormat="1" ht="33" customHeight="1" outlineLevel="1">
      <c r="A22" s="55"/>
      <c r="B22" s="73" t="s">
        <v>74</v>
      </c>
      <c r="C22" s="57"/>
      <c r="D22" s="58"/>
      <c r="E22" s="59"/>
      <c r="F22" s="74"/>
      <c r="G22" s="82"/>
      <c r="H22" s="83">
        <f t="shared" ref="H22:P22" si="6">SUBTOTAL(9,H19:H21)</f>
        <v>20</v>
      </c>
      <c r="I22" s="71">
        <f t="shared" si="6"/>
        <v>13187</v>
      </c>
      <c r="J22" s="71">
        <f t="shared" si="6"/>
        <v>10389</v>
      </c>
      <c r="K22" s="70">
        <f t="shared" si="6"/>
        <v>1291</v>
      </c>
      <c r="L22" s="70">
        <f t="shared" si="6"/>
        <v>24867</v>
      </c>
      <c r="M22" s="70">
        <f t="shared" si="6"/>
        <v>0</v>
      </c>
      <c r="N22" s="71">
        <f t="shared" si="6"/>
        <v>0</v>
      </c>
      <c r="O22" s="71">
        <f t="shared" si="6"/>
        <v>0</v>
      </c>
      <c r="P22" s="72">
        <f t="shared" si="6"/>
        <v>13677</v>
      </c>
      <c r="Q22" s="23"/>
      <c r="R22" s="23"/>
    </row>
    <row r="23" spans="1:19" s="24" customFormat="1" ht="33" customHeight="1">
      <c r="A23" s="25"/>
      <c r="B23" s="63" t="s">
        <v>75</v>
      </c>
      <c r="C23" s="31"/>
      <c r="D23" s="32"/>
      <c r="E23" s="44"/>
      <c r="F23" s="45"/>
      <c r="G23" s="60"/>
      <c r="H23" s="33">
        <f t="shared" ref="H23:P23" si="7">SUBTOTAL(9,H3:H21)</f>
        <v>63</v>
      </c>
      <c r="I23" s="29">
        <f t="shared" si="7"/>
        <v>37197</v>
      </c>
      <c r="J23" s="10">
        <f t="shared" si="7"/>
        <v>32141</v>
      </c>
      <c r="K23" s="28">
        <f t="shared" si="7"/>
        <v>2500</v>
      </c>
      <c r="L23" s="28">
        <f t="shared" si="7"/>
        <v>71838</v>
      </c>
      <c r="M23" s="28">
        <f t="shared" si="7"/>
        <v>318</v>
      </c>
      <c r="N23" s="29">
        <f t="shared" si="7"/>
        <v>223</v>
      </c>
      <c r="O23" s="29">
        <f t="shared" si="7"/>
        <v>183</v>
      </c>
      <c r="P23" s="30">
        <f t="shared" si="7"/>
        <v>59924</v>
      </c>
      <c r="Q23" s="23"/>
      <c r="R23" s="23"/>
    </row>
    <row r="24" spans="1:19">
      <c r="A24" s="62"/>
      <c r="B24" s="62"/>
      <c r="C24" s="62"/>
      <c r="D24" s="62"/>
      <c r="E24" s="62"/>
    </row>
    <row r="25" spans="1:19" s="10" customFormat="1" ht="28.2" customHeight="1">
      <c r="A25" s="20" t="s">
        <v>17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</row>
    <row r="26" spans="1:19" s="10" customFormat="1" ht="19.5" customHeight="1">
      <c r="A26" s="17"/>
      <c r="B26" s="17"/>
      <c r="C26" s="17"/>
      <c r="D26" s="17"/>
      <c r="E26" s="17"/>
      <c r="F26" s="17"/>
      <c r="G26" s="88" t="s">
        <v>18</v>
      </c>
      <c r="H26" s="88"/>
      <c r="I26" s="88"/>
      <c r="J26" s="17"/>
      <c r="K26" s="17"/>
      <c r="L26" s="17"/>
      <c r="M26" s="17"/>
      <c r="N26" s="17"/>
      <c r="O26" s="17"/>
      <c r="P26" s="17"/>
      <c r="Q26" s="17"/>
      <c r="R26" s="17"/>
      <c r="S26" s="17"/>
    </row>
  </sheetData>
  <sortState ref="A3:Q15">
    <sortCondition ref="B3"/>
  </sortState>
  <mergeCells count="2">
    <mergeCell ref="A1:Q1"/>
    <mergeCell ref="G26:I26"/>
  </mergeCells>
  <phoneticPr fontId="18" type="noConversion"/>
  <pageMargins left="7.874015748031496E-2" right="7.874015748031496E-2" top="0.35433070866141736" bottom="0.55118110236220474" header="0.31496062992125984" footer="0.31496062992125984"/>
  <pageSetup paperSize="9" orientation="landscape" r:id="rId1"/>
  <headerFooter>
    <oddFooter>第 &amp;P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10510 (2)</vt:lpstr>
      <vt:lpstr>'10510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2016-10-28T02:36:46Z</cp:lastPrinted>
  <dcterms:created xsi:type="dcterms:W3CDTF">2013-06-25T01:13:31Z</dcterms:created>
  <dcterms:modified xsi:type="dcterms:W3CDTF">2016-10-28T02:44:15Z</dcterms:modified>
</cp:coreProperties>
</file>