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0927公告\"/>
    </mc:Choice>
  </mc:AlternateContent>
  <bookViews>
    <workbookView xWindow="240" yWindow="120" windowWidth="14616" windowHeight="7200"/>
  </bookViews>
  <sheets>
    <sheet name="105.8~9 (2)" sheetId="9" r:id="rId1"/>
    <sheet name="專任代理" sheetId="6" r:id="rId2"/>
  </sheets>
  <definedNames>
    <definedName name="_xlnm.Print_Titles" localSheetId="0">'105.8~9 (2)'!$1:$2</definedName>
    <definedName name="_xlnm.Print_Titles" localSheetId="1">專任代理!$1:$2</definedName>
  </definedNames>
  <calcPr calcId="162913"/>
</workbook>
</file>

<file path=xl/calcChain.xml><?xml version="1.0" encoding="utf-8"?>
<calcChain xmlns="http://schemas.openxmlformats.org/spreadsheetml/2006/main">
  <c r="S50" i="9" l="1"/>
  <c r="R50" i="9"/>
  <c r="Q50" i="9"/>
  <c r="P50" i="9"/>
  <c r="O50" i="9"/>
  <c r="N50" i="9"/>
  <c r="S49" i="9"/>
  <c r="R49" i="9"/>
  <c r="Q49" i="9"/>
  <c r="P49" i="9"/>
  <c r="O49" i="9"/>
  <c r="N49" i="9"/>
  <c r="S45" i="9"/>
  <c r="R45" i="9"/>
  <c r="Q45" i="9"/>
  <c r="P45" i="9"/>
  <c r="O45" i="9"/>
  <c r="N45" i="9"/>
  <c r="S41" i="9"/>
  <c r="R41" i="9"/>
  <c r="Q41" i="9"/>
  <c r="P41" i="9"/>
  <c r="O41" i="9"/>
  <c r="N41" i="9"/>
  <c r="S39" i="9"/>
  <c r="R39" i="9"/>
  <c r="Q39" i="9"/>
  <c r="P39" i="9"/>
  <c r="O39" i="9"/>
  <c r="N39" i="9"/>
  <c r="S37" i="9"/>
  <c r="R37" i="9"/>
  <c r="Q37" i="9"/>
  <c r="P37" i="9"/>
  <c r="O37" i="9"/>
  <c r="N37" i="9"/>
  <c r="S32" i="9"/>
  <c r="R32" i="9"/>
  <c r="Q32" i="9"/>
  <c r="P32" i="9"/>
  <c r="O32" i="9"/>
  <c r="N32" i="9"/>
  <c r="S25" i="9"/>
  <c r="R25" i="9"/>
  <c r="Q25" i="9"/>
  <c r="P25" i="9"/>
  <c r="O25" i="9"/>
  <c r="N25" i="9"/>
  <c r="S22" i="9"/>
  <c r="R22" i="9"/>
  <c r="Q22" i="9"/>
  <c r="P22" i="9"/>
  <c r="O22" i="9"/>
  <c r="N22" i="9"/>
  <c r="S20" i="9"/>
  <c r="R20" i="9"/>
  <c r="Q20" i="9"/>
  <c r="P20" i="9"/>
  <c r="O20" i="9"/>
  <c r="N20" i="9"/>
  <c r="S18" i="9"/>
  <c r="R18" i="9"/>
  <c r="Q18" i="9"/>
  <c r="P18" i="9"/>
  <c r="O18" i="9"/>
  <c r="N18" i="9"/>
  <c r="S16" i="9"/>
  <c r="R16" i="9"/>
  <c r="Q16" i="9"/>
  <c r="P16" i="9"/>
  <c r="O16" i="9"/>
  <c r="N16" i="9"/>
  <c r="S14" i="9"/>
  <c r="R14" i="9"/>
  <c r="Q14" i="9"/>
  <c r="P14" i="9"/>
  <c r="O14" i="9"/>
  <c r="N14" i="9"/>
  <c r="S11" i="9"/>
  <c r="R11" i="9"/>
  <c r="Q11" i="9"/>
  <c r="P11" i="9"/>
  <c r="O11" i="9"/>
  <c r="N11" i="9"/>
  <c r="S9" i="9"/>
  <c r="R9" i="9"/>
  <c r="Q9" i="9"/>
  <c r="P9" i="9"/>
  <c r="O9" i="9"/>
  <c r="N9" i="9"/>
  <c r="S7" i="9"/>
  <c r="R7" i="9"/>
  <c r="Q7" i="9"/>
  <c r="P7" i="9"/>
  <c r="O7" i="9"/>
  <c r="N7" i="9"/>
  <c r="M8" i="9"/>
  <c r="N8" i="9" s="1"/>
  <c r="O8" i="9" s="1"/>
  <c r="S8" i="9" s="1"/>
  <c r="M44" i="9"/>
  <c r="N44" i="9" s="1"/>
  <c r="O44" i="9" s="1"/>
  <c r="S44" i="9" s="1"/>
  <c r="M48" i="9"/>
  <c r="N48" i="9" s="1"/>
  <c r="O48" i="9" s="1"/>
  <c r="S48" i="9" s="1"/>
  <c r="M43" i="9"/>
  <c r="N43" i="9" s="1"/>
  <c r="O43" i="9" s="1"/>
  <c r="S43" i="9" s="1"/>
  <c r="M47" i="9"/>
  <c r="N47" i="9" s="1"/>
  <c r="O47" i="9" s="1"/>
  <c r="S47" i="9" s="1"/>
  <c r="M6" i="9"/>
  <c r="N6" i="9" s="1"/>
  <c r="O6" i="9" s="1"/>
  <c r="S6" i="9" s="1"/>
  <c r="M36" i="9"/>
  <c r="N36" i="9" s="1"/>
  <c r="O36" i="9" s="1"/>
  <c r="S36" i="9" s="1"/>
  <c r="M35" i="9"/>
  <c r="N35" i="9" s="1"/>
  <c r="O35" i="9" s="1"/>
  <c r="S35" i="9" s="1"/>
  <c r="M24" i="9"/>
  <c r="N24" i="9" s="1"/>
  <c r="O24" i="9" s="1"/>
  <c r="S24" i="9" s="1"/>
  <c r="M23" i="9"/>
  <c r="N23" i="9" s="1"/>
  <c r="O23" i="9" s="1"/>
  <c r="S23" i="9" s="1"/>
  <c r="M42" i="9"/>
  <c r="N42" i="9" s="1"/>
  <c r="O42" i="9" s="1"/>
  <c r="S42" i="9" s="1"/>
  <c r="M38" i="9"/>
  <c r="N38" i="9" s="1"/>
  <c r="O38" i="9" s="1"/>
  <c r="S38" i="9" s="1"/>
  <c r="M46" i="9"/>
  <c r="N46" i="9" s="1"/>
  <c r="O46" i="9" s="1"/>
  <c r="S46" i="9" s="1"/>
  <c r="M10" i="9"/>
  <c r="N10" i="9" s="1"/>
  <c r="O10" i="9" s="1"/>
  <c r="S10" i="9" s="1"/>
  <c r="M5" i="9"/>
  <c r="N5" i="9" s="1"/>
  <c r="O5" i="9" s="1"/>
  <c r="S5" i="9" s="1"/>
  <c r="M21" i="9"/>
  <c r="N21" i="9" s="1"/>
  <c r="O21" i="9" s="1"/>
  <c r="S21" i="9" s="1"/>
  <c r="N31" i="9"/>
  <c r="O31" i="9" s="1"/>
  <c r="S31" i="9" s="1"/>
  <c r="N30" i="9"/>
  <c r="O30" i="9" s="1"/>
  <c r="S30" i="9" s="1"/>
  <c r="N29" i="9"/>
  <c r="O29" i="9" s="1"/>
  <c r="S29" i="9" s="1"/>
  <c r="N28" i="9"/>
  <c r="O28" i="9" s="1"/>
  <c r="S28" i="9" s="1"/>
  <c r="N27" i="9"/>
  <c r="O27" i="9" s="1"/>
  <c r="S27" i="9" s="1"/>
  <c r="M26" i="9"/>
  <c r="N26" i="9" s="1"/>
  <c r="O26" i="9" s="1"/>
  <c r="S26" i="9" s="1"/>
  <c r="M34" i="9"/>
  <c r="N34" i="9" s="1"/>
  <c r="O34" i="9" s="1"/>
  <c r="S34" i="9" s="1"/>
  <c r="M4" i="9"/>
  <c r="N4" i="9" s="1"/>
  <c r="O4" i="9" s="1"/>
  <c r="S4" i="9" s="1"/>
  <c r="M3" i="9"/>
  <c r="N3" i="9" s="1"/>
  <c r="O3" i="9" s="1"/>
  <c r="S3" i="9" s="1"/>
  <c r="M17" i="9"/>
  <c r="N17" i="9" s="1"/>
  <c r="O17" i="9" s="1"/>
  <c r="S17" i="9" s="1"/>
  <c r="B17" i="9"/>
  <c r="M19" i="9"/>
  <c r="N19" i="9" s="1"/>
  <c r="O19" i="9" s="1"/>
  <c r="S19" i="9" s="1"/>
  <c r="M33" i="9"/>
  <c r="N33" i="9" s="1"/>
  <c r="O33" i="9" s="1"/>
  <c r="S33" i="9" s="1"/>
  <c r="M15" i="9"/>
  <c r="N15" i="9" s="1"/>
  <c r="O15" i="9" s="1"/>
  <c r="S15" i="9" s="1"/>
  <c r="M12" i="9"/>
  <c r="N12" i="9" s="1"/>
  <c r="O12" i="9" s="1"/>
  <c r="S12" i="9" s="1"/>
  <c r="M40" i="9"/>
  <c r="N40" i="9" s="1"/>
  <c r="O40" i="9" s="1"/>
  <c r="S40" i="9" s="1"/>
  <c r="M3" i="6" l="1"/>
  <c r="N3" i="6" s="1"/>
  <c r="O3" i="6" s="1"/>
  <c r="P3" i="6" s="1"/>
</calcChain>
</file>

<file path=xl/sharedStrings.xml><?xml version="1.0" encoding="utf-8"?>
<sst xmlns="http://schemas.openxmlformats.org/spreadsheetml/2006/main" count="191" uniqueCount="117">
  <si>
    <t>假別</t>
  </si>
  <si>
    <t>請假人</t>
  </si>
  <si>
    <t>第1節</t>
    <phoneticPr fontId="4" type="noConversion"/>
  </si>
  <si>
    <t>第2節</t>
    <phoneticPr fontId="4" type="noConversion"/>
  </si>
  <si>
    <t>第3節</t>
    <phoneticPr fontId="4" type="noConversion"/>
  </si>
  <si>
    <t>第4節</t>
    <phoneticPr fontId="4" type="noConversion"/>
  </si>
  <si>
    <t>第5節</t>
    <phoneticPr fontId="4" type="noConversion"/>
  </si>
  <si>
    <t>第6節</t>
    <phoneticPr fontId="4" type="noConversion"/>
  </si>
  <si>
    <t>節數小計</t>
    <phoneticPr fontId="4" type="noConversion"/>
  </si>
  <si>
    <t>總節數</t>
    <phoneticPr fontId="4" type="noConversion"/>
  </si>
  <si>
    <t>代課費</t>
    <phoneticPr fontId="4" type="noConversion"/>
  </si>
  <si>
    <t>實領金額</t>
    <phoneticPr fontId="4" type="noConversion"/>
  </si>
  <si>
    <t>日期</t>
    <phoneticPr fontId="4" type="noConversion"/>
  </si>
  <si>
    <t>代課人</t>
    <phoneticPr fontId="4" type="noConversion"/>
  </si>
  <si>
    <t>喪假</t>
    <phoneticPr fontId="3" type="noConversion"/>
  </si>
  <si>
    <t>第7節</t>
  </si>
  <si>
    <t>導師時間</t>
    <phoneticPr fontId="3" type="noConversion"/>
  </si>
  <si>
    <t>賴美惠</t>
    <phoneticPr fontId="3" type="noConversion"/>
  </si>
  <si>
    <t>台南市北區文元國小年106年8~9月份鐘點代課費印領清冊</t>
    <phoneticPr fontId="4" type="noConversion"/>
  </si>
  <si>
    <t>劉美吟</t>
    <phoneticPr fontId="3" type="noConversion"/>
  </si>
  <si>
    <t>8/7(返校日)</t>
    <phoneticPr fontId="3" type="noConversion"/>
  </si>
  <si>
    <t>吳宜芬</t>
    <phoneticPr fontId="3" type="noConversion"/>
  </si>
  <si>
    <t>產假</t>
    <phoneticPr fontId="3" type="noConversion"/>
  </si>
  <si>
    <t>陳淑萍</t>
    <phoneticPr fontId="3" type="noConversion"/>
  </si>
  <si>
    <t>林佑欣</t>
    <phoneticPr fontId="3" type="noConversion"/>
  </si>
  <si>
    <t>8/8(返校日)</t>
  </si>
  <si>
    <t>607導師</t>
    <phoneticPr fontId="3" type="noConversion"/>
  </si>
  <si>
    <t>暫無導師</t>
    <phoneticPr fontId="3" type="noConversion"/>
  </si>
  <si>
    <t>414導師</t>
    <phoneticPr fontId="3" type="noConversion"/>
  </si>
  <si>
    <t>8/25(返校日)</t>
    <phoneticPr fontId="3" type="noConversion"/>
  </si>
  <si>
    <t>楊家慧</t>
    <phoneticPr fontId="3" type="noConversion"/>
  </si>
  <si>
    <t>郭怡廷</t>
    <phoneticPr fontId="3" type="noConversion"/>
  </si>
  <si>
    <t>郭文玉</t>
    <phoneticPr fontId="3" type="noConversion"/>
  </si>
  <si>
    <t>8/26</t>
    <phoneticPr fontId="3" type="noConversion"/>
  </si>
  <si>
    <t>病假(安胎假)</t>
    <phoneticPr fontId="3" type="noConversion"/>
  </si>
  <si>
    <t>林吟靜</t>
    <phoneticPr fontId="3" type="noConversion"/>
  </si>
  <si>
    <t>陳怡秀</t>
    <phoneticPr fontId="3" type="noConversion"/>
  </si>
  <si>
    <t>9/1</t>
    <phoneticPr fontId="3" type="noConversion"/>
  </si>
  <si>
    <t xml:space="preserve"> 潘馥琦</t>
    <phoneticPr fontId="3" type="noConversion"/>
  </si>
  <si>
    <t>公假</t>
    <phoneticPr fontId="3" type="noConversion"/>
  </si>
  <si>
    <t>陳憶雪</t>
    <phoneticPr fontId="3" type="noConversion"/>
  </si>
  <si>
    <t>9/12</t>
    <phoneticPr fontId="3" type="noConversion"/>
  </si>
  <si>
    <t>李雅筑</t>
    <phoneticPr fontId="3" type="noConversion"/>
  </si>
  <si>
    <t>陳汪遙</t>
    <phoneticPr fontId="3" type="noConversion"/>
  </si>
  <si>
    <t>黃惠婉</t>
    <phoneticPr fontId="3" type="noConversion"/>
  </si>
  <si>
    <t>喪假</t>
  </si>
  <si>
    <t>施雅玲</t>
    <phoneticPr fontId="3" type="noConversion"/>
  </si>
  <si>
    <t>9/4</t>
    <phoneticPr fontId="3" type="noConversion"/>
  </si>
  <si>
    <t>9/5、12、19、26</t>
    <phoneticPr fontId="3" type="noConversion"/>
  </si>
  <si>
    <t>9/6、13、20、27</t>
    <phoneticPr fontId="3" type="noConversion"/>
  </si>
  <si>
    <t>9/7、14、21、28</t>
    <phoneticPr fontId="3" type="noConversion"/>
  </si>
  <si>
    <t>9/8、15、22、29</t>
    <phoneticPr fontId="3" type="noConversion"/>
  </si>
  <si>
    <t>9/11、18、25、30</t>
    <phoneticPr fontId="3" type="noConversion"/>
  </si>
  <si>
    <t>郭雅琦</t>
    <phoneticPr fontId="3" type="noConversion"/>
  </si>
  <si>
    <t>9/6</t>
    <phoneticPr fontId="3" type="noConversion"/>
  </si>
  <si>
    <t xml:space="preserve"> 潘馥琦</t>
  </si>
  <si>
    <t>公假</t>
  </si>
  <si>
    <t>楊文盈</t>
    <phoneticPr fontId="3" type="noConversion"/>
  </si>
  <si>
    <t>9/27</t>
    <phoneticPr fontId="3" type="noConversion"/>
  </si>
  <si>
    <t>何雪如</t>
    <phoneticPr fontId="3" type="noConversion"/>
  </si>
  <si>
    <t>黃智淵</t>
    <phoneticPr fontId="3" type="noConversion"/>
  </si>
  <si>
    <t>9/14</t>
    <phoneticPr fontId="3" type="noConversion"/>
  </si>
  <si>
    <t>賴瀅聿</t>
    <phoneticPr fontId="3" type="noConversion"/>
  </si>
  <si>
    <t>產前假</t>
  </si>
  <si>
    <t>產前假</t>
    <phoneticPr fontId="3" type="noConversion"/>
  </si>
  <si>
    <t>陳怡君</t>
    <phoneticPr fontId="3" type="noConversion"/>
  </si>
  <si>
    <t>9/21</t>
  </si>
  <si>
    <t>9/21</t>
    <phoneticPr fontId="3" type="noConversion"/>
  </si>
  <si>
    <t>溫弘德</t>
    <phoneticPr fontId="3" type="noConversion"/>
  </si>
  <si>
    <t>劉慈雯</t>
    <phoneticPr fontId="3" type="noConversion"/>
  </si>
  <si>
    <t>陳燕芬</t>
    <phoneticPr fontId="3" type="noConversion"/>
  </si>
  <si>
    <t>李岳勳</t>
    <phoneticPr fontId="3" type="noConversion"/>
  </si>
  <si>
    <t>9/25</t>
    <phoneticPr fontId="3" type="noConversion"/>
  </si>
  <si>
    <t>9/18</t>
    <phoneticPr fontId="3" type="noConversion"/>
  </si>
  <si>
    <t>胡融昀</t>
    <phoneticPr fontId="3" type="noConversion"/>
  </si>
  <si>
    <t>9/20</t>
    <phoneticPr fontId="3" type="noConversion"/>
  </si>
  <si>
    <t>張清江</t>
    <phoneticPr fontId="3" type="noConversion"/>
  </si>
  <si>
    <t>9/26</t>
    <phoneticPr fontId="3" type="noConversion"/>
  </si>
  <si>
    <t>8月勞保代扣</t>
    <phoneticPr fontId="3" type="noConversion"/>
  </si>
  <si>
    <t>8月健保代扣</t>
    <phoneticPr fontId="3" type="noConversion"/>
  </si>
  <si>
    <t>蔡金秀</t>
    <phoneticPr fontId="3" type="noConversion"/>
  </si>
  <si>
    <t>賴瀅聿</t>
  </si>
  <si>
    <t>劉慈雯</t>
  </si>
  <si>
    <t>9/30</t>
    <phoneticPr fontId="3" type="noConversion"/>
  </si>
  <si>
    <t>補扣(退)6月勞保自付</t>
    <phoneticPr fontId="3" type="noConversion"/>
  </si>
  <si>
    <t>史益山</t>
    <phoneticPr fontId="3" type="noConversion"/>
  </si>
  <si>
    <t>蔡美瑩</t>
    <phoneticPr fontId="3" type="noConversion"/>
  </si>
  <si>
    <t>9/11</t>
    <phoneticPr fontId="3" type="noConversion"/>
  </si>
  <si>
    <t>導師費</t>
    <phoneticPr fontId="3" type="noConversion"/>
  </si>
  <si>
    <t>製表                                 教務處                                     出納組長                                        會計室                                    校長</t>
    <phoneticPr fontId="4" type="noConversion"/>
  </si>
  <si>
    <t>台南市北區文元國小年106年9月份專任教師代理導師鐘點費清冊</t>
    <phoneticPr fontId="4" type="noConversion"/>
  </si>
  <si>
    <t xml:space="preserve">                                                                                           (列報所得)</t>
    <phoneticPr fontId="4" type="noConversion"/>
  </si>
  <si>
    <r>
      <t>備註</t>
    </r>
    <r>
      <rPr>
        <sz val="12"/>
        <rFont val="新細明體"/>
        <family val="1"/>
        <charset val="136"/>
      </rPr>
      <t>：</t>
    </r>
    <phoneticPr fontId="3" type="noConversion"/>
  </si>
  <si>
    <t>導師費：3000/30*1=100元</t>
    <phoneticPr fontId="3" type="noConversion"/>
  </si>
  <si>
    <r>
      <t>導師與專任教師相差4節，代理導師鐘點費</t>
    </r>
    <r>
      <rPr>
        <sz val="12"/>
        <rFont val="新細明體"/>
        <family val="1"/>
        <charset val="136"/>
      </rPr>
      <t>：</t>
    </r>
    <r>
      <rPr>
        <sz val="12"/>
        <rFont val="新細明體"/>
        <family val="1"/>
        <charset val="136"/>
        <scheme val="minor"/>
      </rPr>
      <t>260元/節*1日/5日*4節=208元</t>
    </r>
    <phoneticPr fontId="3" type="noConversion"/>
  </si>
  <si>
    <t>吳宜芬</t>
  </si>
  <si>
    <t>產假</t>
  </si>
  <si>
    <t>陳淑萍</t>
  </si>
  <si>
    <t>8/25返校日</t>
  </si>
  <si>
    <t xml:space="preserve"> 潘馥琦 合計</t>
  </si>
  <si>
    <t>史益山 合計</t>
  </si>
  <si>
    <t>何雪如 合計</t>
  </si>
  <si>
    <t>吳宜芬 合計</t>
  </si>
  <si>
    <t>林佑欣 合計</t>
  </si>
  <si>
    <t>林吟靜 合計</t>
  </si>
  <si>
    <t>郭怡廷 合計</t>
  </si>
  <si>
    <t>郭雅琦 合計</t>
  </si>
  <si>
    <t>陳燕芬 合計</t>
  </si>
  <si>
    <t>楊家慧 合計</t>
  </si>
  <si>
    <t>溫弘德 合計</t>
  </si>
  <si>
    <t>劉美吟 合計</t>
  </si>
  <si>
    <t>劉慈雯 合計</t>
  </si>
  <si>
    <t>賴瀅聿 合計</t>
  </si>
  <si>
    <t>總計</t>
  </si>
  <si>
    <t>黃惠婉 合計</t>
    <phoneticPr fontId="3" type="noConversion"/>
  </si>
  <si>
    <t>製表                                      教務處                                          出納組長                                                   會計室                                      校長</t>
  </si>
  <si>
    <t xml:space="preserve">                                                                                                  (列報所得)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</si>
</sst>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#,##0_ "/>
  </numFmts>
  <fonts count="12" x14ac:knownFonts="1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b/>
      <sz val="14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2"/>
      <name val="新細明體"/>
      <family val="1"/>
      <charset val="136"/>
      <scheme val="minor"/>
    </font>
    <font>
      <sz val="10"/>
      <name val="新細明體"/>
      <family val="1"/>
      <charset val="136"/>
      <scheme val="minor"/>
    </font>
    <font>
      <b/>
      <sz val="12"/>
      <name val="新細明體"/>
      <family val="1"/>
      <charset val="136"/>
      <scheme val="minor"/>
    </font>
    <font>
      <sz val="8"/>
      <name val="新細明體"/>
      <family val="1"/>
      <charset val="136"/>
      <scheme val="minor"/>
    </font>
    <font>
      <sz val="9"/>
      <name val="新細明體"/>
      <family val="1"/>
      <charset val="13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97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0" xfId="0" applyFont="1">
      <alignment vertical="center"/>
    </xf>
    <xf numFmtId="176" fontId="0" fillId="2" borderId="0" xfId="0" applyNumberFormat="1" applyFill="1">
      <alignment vertical="center"/>
    </xf>
    <xf numFmtId="176" fontId="0" fillId="2" borderId="0" xfId="0" applyNumberFormat="1" applyFont="1" applyFill="1">
      <alignment vertical="center"/>
    </xf>
    <xf numFmtId="176" fontId="5" fillId="2" borderId="0" xfId="0" applyNumberFormat="1" applyFont="1" applyFill="1" applyAlignment="1">
      <alignment horizontal="center" vertical="center"/>
    </xf>
    <xf numFmtId="176" fontId="7" fillId="0" borderId="0" xfId="0" applyNumberFormat="1" applyFont="1" applyFill="1" applyBorder="1" applyAlignment="1">
      <alignment horizontal="right" vertical="center" wrapText="1"/>
    </xf>
    <xf numFmtId="176" fontId="0" fillId="2" borderId="0" xfId="0" applyNumberFormat="1" applyFont="1" applyFill="1" applyAlignment="1">
      <alignment horizontal="right" vertical="center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left" vertical="center"/>
    </xf>
    <xf numFmtId="176" fontId="7" fillId="2" borderId="0" xfId="0" applyNumberFormat="1" applyFont="1" applyFill="1">
      <alignment vertical="center"/>
    </xf>
    <xf numFmtId="3" fontId="7" fillId="0" borderId="0" xfId="0" applyNumberFormat="1" applyFont="1">
      <alignment vertical="center"/>
    </xf>
    <xf numFmtId="3" fontId="7" fillId="0" borderId="0" xfId="0" applyNumberFormat="1" applyFont="1" applyBorder="1">
      <alignment vertical="center"/>
    </xf>
    <xf numFmtId="0" fontId="7" fillId="0" borderId="0" xfId="0" applyFont="1">
      <alignment vertical="center"/>
    </xf>
    <xf numFmtId="0" fontId="7" fillId="0" borderId="0" xfId="0" applyFont="1" applyFill="1">
      <alignment vertical="center"/>
    </xf>
    <xf numFmtId="0" fontId="7" fillId="0" borderId="0" xfId="0" applyFont="1" applyFill="1" applyBorder="1" applyAlignment="1">
      <alignment horizontal="right" vertical="center"/>
    </xf>
    <xf numFmtId="49" fontId="7" fillId="0" borderId="0" xfId="0" applyNumberFormat="1" applyFont="1" applyAlignment="1">
      <alignment vertical="center"/>
    </xf>
    <xf numFmtId="176" fontId="7" fillId="0" borderId="0" xfId="0" applyNumberFormat="1" applyFont="1" applyFill="1" applyBorder="1" applyAlignment="1">
      <alignment vertical="center" wrapText="1"/>
    </xf>
    <xf numFmtId="49" fontId="7" fillId="0" borderId="0" xfId="0" applyNumberFormat="1" applyFont="1" applyBorder="1" applyAlignment="1">
      <alignment vertical="center"/>
    </xf>
    <xf numFmtId="0" fontId="7" fillId="0" borderId="0" xfId="0" applyFont="1" applyAlignment="1">
      <alignment horizontal="right" vertical="center"/>
    </xf>
    <xf numFmtId="176" fontId="7" fillId="0" borderId="0" xfId="0" applyNumberFormat="1" applyFont="1">
      <alignment vertical="center"/>
    </xf>
    <xf numFmtId="49" fontId="7" fillId="0" borderId="0" xfId="0" applyNumberFormat="1" applyFont="1" applyAlignment="1">
      <alignment horizontal="right" vertical="center"/>
    </xf>
    <xf numFmtId="49" fontId="7" fillId="0" borderId="0" xfId="0" applyNumberFormat="1" applyFont="1" applyBorder="1" applyAlignment="1">
      <alignment horizontal="right" vertical="center"/>
    </xf>
    <xf numFmtId="0" fontId="7" fillId="0" borderId="0" xfId="0" applyFont="1" applyBorder="1">
      <alignment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49" fontId="7" fillId="0" borderId="0" xfId="0" applyNumberFormat="1" applyFont="1" applyFill="1" applyBorder="1" applyAlignment="1">
      <alignment horizontal="left" vertical="center"/>
    </xf>
    <xf numFmtId="176" fontId="8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Alignment="1">
      <alignment horizontal="left" vertical="center"/>
    </xf>
    <xf numFmtId="49" fontId="0" fillId="2" borderId="0" xfId="0" applyNumberFormat="1" applyFont="1" applyFill="1" applyAlignment="1">
      <alignment horizontal="left" vertical="center"/>
    </xf>
    <xf numFmtId="49" fontId="0" fillId="0" borderId="0" xfId="0" applyNumberFormat="1" applyAlignment="1">
      <alignment horizontal="left" vertical="center"/>
    </xf>
    <xf numFmtId="49" fontId="7" fillId="0" borderId="0" xfId="0" applyNumberFormat="1" applyFont="1" applyBorder="1" applyAlignment="1">
      <alignment horizontal="left" vertical="center"/>
    </xf>
    <xf numFmtId="176" fontId="7" fillId="0" borderId="2" xfId="0" applyNumberFormat="1" applyFont="1" applyFill="1" applyBorder="1" applyAlignment="1">
      <alignment horizontal="right" vertical="center"/>
    </xf>
    <xf numFmtId="176" fontId="7" fillId="0" borderId="0" xfId="0" applyNumberFormat="1" applyFont="1" applyFill="1" applyBorder="1" applyAlignment="1">
      <alignment horizontal="right" vertical="center"/>
    </xf>
    <xf numFmtId="176" fontId="6" fillId="0" borderId="0" xfId="0" applyNumberFormat="1" applyFont="1" applyAlignment="1">
      <alignment horizontal="right" vertical="center"/>
    </xf>
    <xf numFmtId="176" fontId="7" fillId="0" borderId="0" xfId="0" applyNumberFormat="1" applyFont="1" applyAlignment="1">
      <alignment horizontal="right" vertical="center"/>
    </xf>
    <xf numFmtId="176" fontId="7" fillId="0" borderId="0" xfId="0" applyNumberFormat="1" applyFont="1" applyBorder="1" applyAlignment="1">
      <alignment horizontal="right" vertical="center"/>
    </xf>
    <xf numFmtId="0" fontId="7" fillId="0" borderId="2" xfId="0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left" vertical="center"/>
    </xf>
    <xf numFmtId="49" fontId="11" fillId="0" borderId="0" xfId="0" applyNumberFormat="1" applyFont="1" applyFill="1" applyBorder="1" applyAlignment="1">
      <alignment horizontal="left" vertical="center"/>
    </xf>
    <xf numFmtId="49" fontId="8" fillId="0" borderId="0" xfId="0" applyNumberFormat="1" applyFont="1" applyFill="1" applyBorder="1" applyAlignment="1">
      <alignment horizontal="left" vertical="center" wrapText="1"/>
    </xf>
    <xf numFmtId="177" fontId="7" fillId="0" borderId="0" xfId="0" applyNumberFormat="1" applyFont="1" applyFill="1" applyBorder="1" applyAlignment="1">
      <alignment horizontal="right" vertical="center"/>
    </xf>
    <xf numFmtId="176" fontId="10" fillId="0" borderId="2" xfId="0" applyNumberFormat="1" applyFont="1" applyFill="1" applyBorder="1" applyAlignment="1">
      <alignment horizontal="left" vertical="center" wrapText="1"/>
    </xf>
    <xf numFmtId="0" fontId="7" fillId="3" borderId="0" xfId="0" applyFont="1" applyFill="1" applyBorder="1" applyAlignment="1">
      <alignment horizontal="center" vertical="center"/>
    </xf>
    <xf numFmtId="49" fontId="7" fillId="3" borderId="0" xfId="0" applyNumberFormat="1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center" vertical="center" wrapText="1"/>
    </xf>
    <xf numFmtId="176" fontId="7" fillId="3" borderId="0" xfId="0" applyNumberFormat="1" applyFont="1" applyFill="1" applyBorder="1" applyAlignment="1">
      <alignment horizontal="right" vertical="center"/>
    </xf>
    <xf numFmtId="176" fontId="7" fillId="3" borderId="0" xfId="0" applyNumberFormat="1" applyFont="1" applyFill="1" applyBorder="1" applyAlignment="1">
      <alignment horizontal="center" vertical="center" wrapText="1"/>
    </xf>
    <xf numFmtId="176" fontId="7" fillId="3" borderId="0" xfId="0" applyNumberFormat="1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vertical="center"/>
    </xf>
    <xf numFmtId="49" fontId="7" fillId="0" borderId="0" xfId="0" applyNumberFormat="1" applyFont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3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76" fontId="7" fillId="0" borderId="0" xfId="0" applyNumberFormat="1" applyFont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right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right" vertical="center" wrapText="1"/>
    </xf>
    <xf numFmtId="0" fontId="9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 wrapText="1"/>
    </xf>
    <xf numFmtId="176" fontId="7" fillId="3" borderId="1" xfId="0" applyNumberFormat="1" applyFont="1" applyFill="1" applyBorder="1" applyAlignment="1">
      <alignment horizontal="right" vertical="center"/>
    </xf>
    <xf numFmtId="176" fontId="7" fillId="3" borderId="1" xfId="0" applyNumberFormat="1" applyFont="1" applyFill="1" applyBorder="1" applyAlignment="1">
      <alignment horizontal="center" vertical="center" wrapText="1"/>
    </xf>
    <xf numFmtId="176" fontId="7" fillId="3" borderId="1" xfId="0" applyNumberFormat="1" applyFont="1" applyFill="1" applyBorder="1" applyAlignment="1">
      <alignment horizontal="right" vertical="center" wrapText="1"/>
    </xf>
    <xf numFmtId="0" fontId="7" fillId="0" borderId="1" xfId="0" applyFont="1" applyFill="1" applyBorder="1">
      <alignment vertical="center"/>
    </xf>
    <xf numFmtId="49" fontId="7" fillId="0" borderId="1" xfId="0" applyNumberFormat="1" applyFont="1" applyFill="1" applyBorder="1" applyAlignment="1">
      <alignment horizontal="left" vertical="center" wrapText="1"/>
    </xf>
    <xf numFmtId="49" fontId="9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right" vertical="center"/>
    </xf>
    <xf numFmtId="176" fontId="7" fillId="0" borderId="1" xfId="0" applyNumberFormat="1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left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</cellXfs>
  <cellStyles count="2">
    <cellStyle name="一般" xfId="0" builtinId="0"/>
    <cellStyle name="一般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0"/>
  <sheetViews>
    <sheetView tabSelected="1" topLeftCell="A43" zoomScale="120" zoomScaleNormal="120" workbookViewId="0">
      <selection activeCell="D54" sqref="D54"/>
    </sheetView>
  </sheetViews>
  <sheetFormatPr defaultColWidth="8.77734375" defaultRowHeight="16.2" outlineLevelRow="2" x14ac:dyDescent="0.3"/>
  <cols>
    <col min="1" max="1" width="12.88671875" style="13" customWidth="1"/>
    <col min="2" max="2" width="8.33203125" style="19" customWidth="1"/>
    <col min="3" max="3" width="9.33203125" style="13" customWidth="1"/>
    <col min="4" max="4" width="10" style="34" customWidth="1"/>
    <col min="5" max="11" width="5.5546875" style="19" customWidth="1"/>
    <col min="12" max="12" width="6.6640625" style="19" customWidth="1"/>
    <col min="13" max="13" width="4.44140625" style="13" customWidth="1"/>
    <col min="14" max="14" width="5.77734375" style="13" customWidth="1"/>
    <col min="15" max="15" width="8" style="41" customWidth="1"/>
    <col min="16" max="16" width="7.21875" style="41" customWidth="1"/>
    <col min="17" max="18" width="7.21875" style="13" customWidth="1"/>
    <col min="19" max="19" width="11.33203125" style="13" customWidth="1"/>
    <col min="20" max="16384" width="8.77734375" style="13"/>
  </cols>
  <sheetData>
    <row r="1" spans="1:19" s="14" customFormat="1" ht="36.75" customHeight="1" x14ac:dyDescent="0.3">
      <c r="A1" s="95" t="s">
        <v>18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</row>
    <row r="2" spans="1:19" s="27" customFormat="1" ht="35.4" customHeight="1" x14ac:dyDescent="0.3">
      <c r="A2" s="43" t="s">
        <v>13</v>
      </c>
      <c r="B2" s="43" t="s">
        <v>0</v>
      </c>
      <c r="C2" s="43" t="s">
        <v>1</v>
      </c>
      <c r="D2" s="44" t="s">
        <v>12</v>
      </c>
      <c r="E2" s="24" t="s">
        <v>2</v>
      </c>
      <c r="F2" s="24" t="s">
        <v>3</v>
      </c>
      <c r="G2" s="24" t="s">
        <v>4</v>
      </c>
      <c r="H2" s="24" t="s">
        <v>5</v>
      </c>
      <c r="I2" s="24" t="s">
        <v>6</v>
      </c>
      <c r="J2" s="24" t="s">
        <v>7</v>
      </c>
      <c r="K2" s="24" t="s">
        <v>15</v>
      </c>
      <c r="L2" s="46" t="s">
        <v>16</v>
      </c>
      <c r="M2" s="25" t="s">
        <v>8</v>
      </c>
      <c r="N2" s="24" t="s">
        <v>9</v>
      </c>
      <c r="O2" s="38" t="s">
        <v>10</v>
      </c>
      <c r="P2" s="54" t="s">
        <v>84</v>
      </c>
      <c r="Q2" s="26" t="s">
        <v>78</v>
      </c>
      <c r="R2" s="26" t="s">
        <v>79</v>
      </c>
      <c r="S2" s="26" t="s">
        <v>11</v>
      </c>
    </row>
    <row r="3" spans="1:19" s="30" customFormat="1" ht="30.75" customHeight="1" outlineLevel="2" x14ac:dyDescent="0.3">
      <c r="A3" s="32" t="s">
        <v>38</v>
      </c>
      <c r="B3" s="32" t="s">
        <v>39</v>
      </c>
      <c r="C3" s="32" t="s">
        <v>40</v>
      </c>
      <c r="D3" s="28" t="s">
        <v>41</v>
      </c>
      <c r="E3" s="32">
        <v>210</v>
      </c>
      <c r="F3" s="32"/>
      <c r="G3" s="32"/>
      <c r="H3" s="32"/>
      <c r="I3" s="32"/>
      <c r="J3" s="32"/>
      <c r="K3" s="32"/>
      <c r="L3" s="32"/>
      <c r="M3" s="31">
        <f>COUNT(E3:L3)</f>
        <v>1</v>
      </c>
      <c r="N3" s="32">
        <f>SUM(M3:M3)</f>
        <v>1</v>
      </c>
      <c r="O3" s="39">
        <f>N3*260</f>
        <v>260</v>
      </c>
      <c r="P3" s="39"/>
      <c r="Q3" s="33"/>
      <c r="R3" s="33"/>
      <c r="S3" s="6">
        <f>O3-SUM(P3:R3)</f>
        <v>260</v>
      </c>
    </row>
    <row r="4" spans="1:19" s="30" customFormat="1" ht="30.75" customHeight="1" outlineLevel="2" x14ac:dyDescent="0.3">
      <c r="A4" s="32" t="s">
        <v>55</v>
      </c>
      <c r="B4" s="32" t="s">
        <v>39</v>
      </c>
      <c r="C4" s="32" t="s">
        <v>42</v>
      </c>
      <c r="D4" s="28" t="s">
        <v>41</v>
      </c>
      <c r="E4" s="32"/>
      <c r="F4" s="32"/>
      <c r="G4" s="32">
        <v>204</v>
      </c>
      <c r="H4" s="32">
        <v>201</v>
      </c>
      <c r="I4" s="32"/>
      <c r="J4" s="32"/>
      <c r="K4" s="32"/>
      <c r="L4" s="32"/>
      <c r="M4" s="31">
        <f>COUNT(E4:L4)</f>
        <v>2</v>
      </c>
      <c r="N4" s="32">
        <f>SUM(M4:M4)</f>
        <v>2</v>
      </c>
      <c r="O4" s="39">
        <f>N4*260</f>
        <v>520</v>
      </c>
      <c r="P4" s="39"/>
      <c r="Q4" s="33"/>
      <c r="R4" s="29"/>
      <c r="S4" s="6">
        <f>O4-SUM(P4:R4)</f>
        <v>520</v>
      </c>
    </row>
    <row r="5" spans="1:19" s="30" customFormat="1" ht="30.75" customHeight="1" outlineLevel="2" x14ac:dyDescent="0.3">
      <c r="A5" s="32" t="s">
        <v>38</v>
      </c>
      <c r="B5" s="32" t="s">
        <v>56</v>
      </c>
      <c r="C5" s="32" t="s">
        <v>57</v>
      </c>
      <c r="D5" s="48" t="s">
        <v>58</v>
      </c>
      <c r="E5" s="32">
        <v>108</v>
      </c>
      <c r="F5" s="32">
        <v>108</v>
      </c>
      <c r="G5" s="32">
        <v>108</v>
      </c>
      <c r="H5" s="32">
        <v>108</v>
      </c>
      <c r="I5" s="32"/>
      <c r="J5" s="32"/>
      <c r="K5" s="32"/>
      <c r="L5" s="32"/>
      <c r="M5" s="31">
        <f>COUNT(E5:L5)</f>
        <v>4</v>
      </c>
      <c r="N5" s="32">
        <f>SUM(M5:M5)</f>
        <v>4</v>
      </c>
      <c r="O5" s="39">
        <f>N5*260</f>
        <v>1040</v>
      </c>
      <c r="P5" s="39"/>
      <c r="Q5" s="33"/>
      <c r="R5" s="33"/>
      <c r="S5" s="6">
        <f>O5-SUM(P5:R5)</f>
        <v>1040</v>
      </c>
    </row>
    <row r="6" spans="1:19" s="30" customFormat="1" ht="30.75" customHeight="1" outlineLevel="2" x14ac:dyDescent="0.3">
      <c r="A6" s="32" t="s">
        <v>55</v>
      </c>
      <c r="B6" s="32" t="s">
        <v>14</v>
      </c>
      <c r="C6" s="32" t="s">
        <v>80</v>
      </c>
      <c r="D6" s="28" t="s">
        <v>75</v>
      </c>
      <c r="E6" s="32">
        <v>613</v>
      </c>
      <c r="F6" s="32">
        <v>613</v>
      </c>
      <c r="G6" s="32"/>
      <c r="H6" s="32">
        <v>613</v>
      </c>
      <c r="I6" s="32"/>
      <c r="J6" s="32"/>
      <c r="K6" s="32"/>
      <c r="L6" s="32"/>
      <c r="M6" s="31">
        <f>COUNT(E6:L6)</f>
        <v>3</v>
      </c>
      <c r="N6" s="32">
        <f>SUM(M6:M6)</f>
        <v>3</v>
      </c>
      <c r="O6" s="39">
        <f>N6*260</f>
        <v>780</v>
      </c>
      <c r="P6" s="39"/>
      <c r="Q6" s="33"/>
      <c r="R6" s="33"/>
      <c r="S6" s="6">
        <f>O6-SUM(P6:R6)</f>
        <v>780</v>
      </c>
    </row>
    <row r="7" spans="1:19" s="30" customFormat="1" ht="30.75" customHeight="1" outlineLevel="1" x14ac:dyDescent="0.3">
      <c r="A7" s="68" t="s">
        <v>99</v>
      </c>
      <c r="B7" s="49"/>
      <c r="C7" s="49"/>
      <c r="D7" s="50"/>
      <c r="E7" s="49"/>
      <c r="F7" s="49"/>
      <c r="G7" s="49"/>
      <c r="H7" s="49"/>
      <c r="I7" s="49"/>
      <c r="J7" s="49"/>
      <c r="K7" s="49"/>
      <c r="L7" s="49"/>
      <c r="M7" s="69"/>
      <c r="N7" s="49">
        <f t="shared" ref="N7:S7" si="0">SUBTOTAL(9,N3:N6)</f>
        <v>10</v>
      </c>
      <c r="O7" s="70">
        <f t="shared" si="0"/>
        <v>2600</v>
      </c>
      <c r="P7" s="70">
        <f t="shared" si="0"/>
        <v>0</v>
      </c>
      <c r="Q7" s="71">
        <f t="shared" si="0"/>
        <v>0</v>
      </c>
      <c r="R7" s="71">
        <f t="shared" si="0"/>
        <v>0</v>
      </c>
      <c r="S7" s="72">
        <f t="shared" si="0"/>
        <v>2600</v>
      </c>
    </row>
    <row r="8" spans="1:19" s="30" customFormat="1" ht="30.75" customHeight="1" outlineLevel="2" x14ac:dyDescent="0.3">
      <c r="A8" s="55" t="s">
        <v>85</v>
      </c>
      <c r="B8" s="55" t="s">
        <v>64</v>
      </c>
      <c r="C8" s="55" t="s">
        <v>86</v>
      </c>
      <c r="D8" s="56" t="s">
        <v>87</v>
      </c>
      <c r="E8" s="55"/>
      <c r="F8" s="55"/>
      <c r="G8" s="55"/>
      <c r="H8" s="55"/>
      <c r="I8" s="55">
        <v>503</v>
      </c>
      <c r="J8" s="55"/>
      <c r="K8" s="55"/>
      <c r="L8" s="55"/>
      <c r="M8" s="57">
        <f>COUNT(E8:L8)</f>
        <v>1</v>
      </c>
      <c r="N8" s="55">
        <f>SUM(M8:M8)</f>
        <v>1</v>
      </c>
      <c r="O8" s="58">
        <f>N8*260</f>
        <v>260</v>
      </c>
      <c r="P8" s="58"/>
      <c r="Q8" s="59"/>
      <c r="R8" s="59"/>
      <c r="S8" s="60">
        <f>O8-SUM(P8:R8)</f>
        <v>260</v>
      </c>
    </row>
    <row r="9" spans="1:19" s="30" customFormat="1" ht="30.75" customHeight="1" outlineLevel="1" x14ac:dyDescent="0.3">
      <c r="A9" s="73" t="s">
        <v>100</v>
      </c>
      <c r="B9" s="74"/>
      <c r="C9" s="74"/>
      <c r="D9" s="75"/>
      <c r="E9" s="74"/>
      <c r="F9" s="74"/>
      <c r="G9" s="74"/>
      <c r="H9" s="74"/>
      <c r="I9" s="74"/>
      <c r="J9" s="74"/>
      <c r="K9" s="74"/>
      <c r="L9" s="74"/>
      <c r="M9" s="76"/>
      <c r="N9" s="74">
        <f t="shared" ref="N9:S9" si="1">SUBTOTAL(9,N8:N8)</f>
        <v>1</v>
      </c>
      <c r="O9" s="77">
        <f t="shared" si="1"/>
        <v>260</v>
      </c>
      <c r="P9" s="77">
        <f t="shared" si="1"/>
        <v>0</v>
      </c>
      <c r="Q9" s="78">
        <f t="shared" si="1"/>
        <v>0</v>
      </c>
      <c r="R9" s="78">
        <f t="shared" si="1"/>
        <v>0</v>
      </c>
      <c r="S9" s="79">
        <f t="shared" si="1"/>
        <v>260</v>
      </c>
    </row>
    <row r="10" spans="1:19" s="30" customFormat="1" ht="30.75" customHeight="1" outlineLevel="2" x14ac:dyDescent="0.3">
      <c r="A10" s="30" t="s">
        <v>59</v>
      </c>
      <c r="B10" s="32" t="s">
        <v>56</v>
      </c>
      <c r="C10" s="14" t="s">
        <v>60</v>
      </c>
      <c r="D10" s="48" t="s">
        <v>61</v>
      </c>
      <c r="E10" s="32"/>
      <c r="F10" s="32"/>
      <c r="G10" s="32"/>
      <c r="H10" s="32">
        <v>512</v>
      </c>
      <c r="I10" s="32"/>
      <c r="J10" s="32"/>
      <c r="K10" s="32"/>
      <c r="L10" s="32"/>
      <c r="M10" s="31">
        <f>COUNT(E10:L10)</f>
        <v>1</v>
      </c>
      <c r="N10" s="32">
        <f>SUM(M10:M10)</f>
        <v>1</v>
      </c>
      <c r="O10" s="39">
        <f>N10*260</f>
        <v>260</v>
      </c>
      <c r="P10" s="39"/>
      <c r="Q10" s="33"/>
      <c r="R10" s="33"/>
      <c r="S10" s="6">
        <f>O10-SUM(P10:R10)</f>
        <v>260</v>
      </c>
    </row>
    <row r="11" spans="1:19" s="30" customFormat="1" ht="30.75" customHeight="1" outlineLevel="1" x14ac:dyDescent="0.3">
      <c r="A11" s="68" t="s">
        <v>101</v>
      </c>
      <c r="B11" s="49"/>
      <c r="C11" s="80"/>
      <c r="D11" s="81"/>
      <c r="E11" s="49"/>
      <c r="F11" s="49"/>
      <c r="G11" s="49"/>
      <c r="H11" s="49"/>
      <c r="I11" s="49"/>
      <c r="J11" s="49"/>
      <c r="K11" s="49"/>
      <c r="L11" s="49"/>
      <c r="M11" s="69"/>
      <c r="N11" s="49">
        <f t="shared" ref="N11:S11" si="2">SUBTOTAL(9,N10:N10)</f>
        <v>1</v>
      </c>
      <c r="O11" s="70">
        <f t="shared" si="2"/>
        <v>260</v>
      </c>
      <c r="P11" s="70">
        <f t="shared" si="2"/>
        <v>0</v>
      </c>
      <c r="Q11" s="71">
        <f t="shared" si="2"/>
        <v>0</v>
      </c>
      <c r="R11" s="71">
        <f t="shared" si="2"/>
        <v>0</v>
      </c>
      <c r="S11" s="72">
        <f t="shared" si="2"/>
        <v>260</v>
      </c>
    </row>
    <row r="12" spans="1:19" s="30" customFormat="1" ht="30.75" customHeight="1" outlineLevel="2" x14ac:dyDescent="0.3">
      <c r="A12" s="32" t="s">
        <v>21</v>
      </c>
      <c r="B12" s="32" t="s">
        <v>22</v>
      </c>
      <c r="C12" s="32" t="s">
        <v>23</v>
      </c>
      <c r="D12" s="51" t="s">
        <v>20</v>
      </c>
      <c r="E12" s="15">
        <v>314</v>
      </c>
      <c r="F12" s="15">
        <v>314</v>
      </c>
      <c r="G12" s="15">
        <v>314</v>
      </c>
      <c r="H12" s="15"/>
      <c r="I12" s="15"/>
      <c r="J12" s="15"/>
      <c r="K12" s="15"/>
      <c r="L12" s="15"/>
      <c r="M12" s="31">
        <f>COUNT(E12:L12)</f>
        <v>3</v>
      </c>
      <c r="N12" s="32">
        <f>SUM(M12:M12)</f>
        <v>3</v>
      </c>
      <c r="O12" s="39">
        <f>N12*260</f>
        <v>780</v>
      </c>
      <c r="P12" s="39"/>
      <c r="Q12" s="17"/>
      <c r="R12" s="17"/>
      <c r="S12" s="6">
        <f>O12-SUM(P12:R12)</f>
        <v>780</v>
      </c>
    </row>
    <row r="13" spans="1:19" s="27" customFormat="1" ht="30.75" customHeight="1" outlineLevel="2" x14ac:dyDescent="0.3">
      <c r="A13" s="62" t="s">
        <v>95</v>
      </c>
      <c r="B13" s="62" t="s">
        <v>96</v>
      </c>
      <c r="C13" s="62" t="s">
        <v>97</v>
      </c>
      <c r="D13" s="63" t="s">
        <v>98</v>
      </c>
      <c r="E13" s="62">
        <v>314</v>
      </c>
      <c r="F13" s="62">
        <v>314</v>
      </c>
      <c r="G13" s="62">
        <v>314</v>
      </c>
      <c r="H13" s="62"/>
      <c r="I13" s="62"/>
      <c r="J13" s="62"/>
      <c r="K13" s="62"/>
      <c r="L13" s="62"/>
      <c r="M13" s="64">
        <v>3</v>
      </c>
      <c r="N13" s="65">
        <v>3</v>
      </c>
      <c r="O13" s="66">
        <v>780</v>
      </c>
      <c r="P13" s="66"/>
      <c r="Q13" s="65"/>
      <c r="R13" s="65"/>
      <c r="S13" s="65">
        <v>780</v>
      </c>
    </row>
    <row r="14" spans="1:19" s="27" customFormat="1" ht="30.75" customHeight="1" outlineLevel="1" x14ac:dyDescent="0.3">
      <c r="A14" s="82" t="s">
        <v>102</v>
      </c>
      <c r="B14" s="83"/>
      <c r="C14" s="83"/>
      <c r="D14" s="84"/>
      <c r="E14" s="83"/>
      <c r="F14" s="83"/>
      <c r="G14" s="83"/>
      <c r="H14" s="83"/>
      <c r="I14" s="83"/>
      <c r="J14" s="83"/>
      <c r="K14" s="83"/>
      <c r="L14" s="83"/>
      <c r="M14" s="85"/>
      <c r="N14" s="86">
        <f t="shared" ref="N14:S14" si="3">SUBTOTAL(9,N12:N13)</f>
        <v>6</v>
      </c>
      <c r="O14" s="87">
        <f t="shared" si="3"/>
        <v>1560</v>
      </c>
      <c r="P14" s="87">
        <f t="shared" si="3"/>
        <v>0</v>
      </c>
      <c r="Q14" s="86">
        <f t="shared" si="3"/>
        <v>0</v>
      </c>
      <c r="R14" s="86">
        <f t="shared" si="3"/>
        <v>0</v>
      </c>
      <c r="S14" s="86">
        <f t="shared" si="3"/>
        <v>1560</v>
      </c>
    </row>
    <row r="15" spans="1:19" s="27" customFormat="1" ht="30.75" customHeight="1" outlineLevel="2" x14ac:dyDescent="0.3">
      <c r="A15" s="32" t="s">
        <v>24</v>
      </c>
      <c r="B15" s="45" t="s">
        <v>27</v>
      </c>
      <c r="C15" s="32" t="s">
        <v>26</v>
      </c>
      <c r="D15" s="51" t="s">
        <v>25</v>
      </c>
      <c r="E15" s="15">
        <v>607</v>
      </c>
      <c r="F15" s="15">
        <v>607</v>
      </c>
      <c r="G15" s="15">
        <v>607</v>
      </c>
      <c r="H15" s="15"/>
      <c r="I15" s="15"/>
      <c r="J15" s="15"/>
      <c r="K15" s="15"/>
      <c r="L15" s="15"/>
      <c r="M15" s="31">
        <f>COUNT(E15:L15)</f>
        <v>3</v>
      </c>
      <c r="N15" s="32">
        <f>SUM(M15:M15)</f>
        <v>3</v>
      </c>
      <c r="O15" s="39">
        <f>N15*260</f>
        <v>780</v>
      </c>
      <c r="P15" s="39"/>
      <c r="Q15" s="17"/>
      <c r="R15" s="17"/>
      <c r="S15" s="6">
        <f>O15-SUM(P15:R15)</f>
        <v>780</v>
      </c>
    </row>
    <row r="16" spans="1:19" s="27" customFormat="1" ht="30.75" customHeight="1" outlineLevel="1" x14ac:dyDescent="0.3">
      <c r="A16" s="68" t="s">
        <v>103</v>
      </c>
      <c r="B16" s="88"/>
      <c r="C16" s="49"/>
      <c r="D16" s="89"/>
      <c r="E16" s="90"/>
      <c r="F16" s="90"/>
      <c r="G16" s="90"/>
      <c r="H16" s="90"/>
      <c r="I16" s="90"/>
      <c r="J16" s="90"/>
      <c r="K16" s="90"/>
      <c r="L16" s="90"/>
      <c r="M16" s="69"/>
      <c r="N16" s="49">
        <f t="shared" ref="N16:S16" si="4">SUBTOTAL(9,N15:N15)</f>
        <v>3</v>
      </c>
      <c r="O16" s="70">
        <f t="shared" si="4"/>
        <v>780</v>
      </c>
      <c r="P16" s="70">
        <f t="shared" si="4"/>
        <v>0</v>
      </c>
      <c r="Q16" s="91">
        <f t="shared" si="4"/>
        <v>0</v>
      </c>
      <c r="R16" s="91">
        <f t="shared" si="4"/>
        <v>0</v>
      </c>
      <c r="S16" s="72">
        <f t="shared" si="4"/>
        <v>780</v>
      </c>
    </row>
    <row r="17" spans="1:19" s="27" customFormat="1" ht="30.75" customHeight="1" outlineLevel="2" x14ac:dyDescent="0.3">
      <c r="A17" s="32" t="s">
        <v>35</v>
      </c>
      <c r="B17" s="32" t="str">
        <f>$B$3</f>
        <v>公假</v>
      </c>
      <c r="C17" s="32" t="s">
        <v>36</v>
      </c>
      <c r="D17" s="28" t="s">
        <v>37</v>
      </c>
      <c r="E17" s="30"/>
      <c r="F17" s="32"/>
      <c r="G17" s="32">
        <v>214</v>
      </c>
      <c r="H17" s="32">
        <v>214</v>
      </c>
      <c r="I17" s="32"/>
      <c r="J17" s="32"/>
      <c r="K17" s="32"/>
      <c r="L17" s="45"/>
      <c r="M17" s="31">
        <f>COUNT(E17:L17)</f>
        <v>2</v>
      </c>
      <c r="N17" s="32">
        <f>SUM(M17:M17)</f>
        <v>2</v>
      </c>
      <c r="O17" s="39">
        <f>N17*260</f>
        <v>520</v>
      </c>
      <c r="P17" s="39"/>
      <c r="Q17" s="33"/>
      <c r="R17" s="33"/>
      <c r="S17" s="6">
        <f>O17-SUM(P17:R17)</f>
        <v>520</v>
      </c>
    </row>
    <row r="18" spans="1:19" s="27" customFormat="1" ht="30.75" customHeight="1" outlineLevel="1" x14ac:dyDescent="0.3">
      <c r="A18" s="68" t="s">
        <v>104</v>
      </c>
      <c r="B18" s="49"/>
      <c r="C18" s="49"/>
      <c r="D18" s="50"/>
      <c r="E18" s="49"/>
      <c r="F18" s="49"/>
      <c r="G18" s="49"/>
      <c r="H18" s="49"/>
      <c r="I18" s="49"/>
      <c r="J18" s="49"/>
      <c r="K18" s="49"/>
      <c r="L18" s="88"/>
      <c r="M18" s="69"/>
      <c r="N18" s="49">
        <f t="shared" ref="N18:S18" si="5">SUBTOTAL(9,N17:N17)</f>
        <v>2</v>
      </c>
      <c r="O18" s="70">
        <f t="shared" si="5"/>
        <v>520</v>
      </c>
      <c r="P18" s="70">
        <f t="shared" si="5"/>
        <v>0</v>
      </c>
      <c r="Q18" s="71">
        <f t="shared" si="5"/>
        <v>0</v>
      </c>
      <c r="R18" s="71">
        <f t="shared" si="5"/>
        <v>0</v>
      </c>
      <c r="S18" s="72">
        <f t="shared" si="5"/>
        <v>520</v>
      </c>
    </row>
    <row r="19" spans="1:19" s="14" customFormat="1" ht="30.75" customHeight="1" outlineLevel="2" x14ac:dyDescent="0.3">
      <c r="A19" s="32" t="s">
        <v>31</v>
      </c>
      <c r="B19" s="47" t="s">
        <v>34</v>
      </c>
      <c r="C19" s="32" t="s">
        <v>32</v>
      </c>
      <c r="D19" s="28" t="s">
        <v>33</v>
      </c>
      <c r="E19" s="32">
        <v>112</v>
      </c>
      <c r="F19" s="32">
        <v>112</v>
      </c>
      <c r="G19" s="32">
        <v>112</v>
      </c>
      <c r="H19" s="32">
        <v>112</v>
      </c>
      <c r="I19" s="32"/>
      <c r="J19" s="15"/>
      <c r="K19" s="15"/>
      <c r="L19" s="32"/>
      <c r="M19" s="31">
        <f>COUNT(E19:L19)</f>
        <v>4</v>
      </c>
      <c r="N19" s="32">
        <f>SUM(M19:M19)</f>
        <v>4</v>
      </c>
      <c r="O19" s="39">
        <f>N19*260</f>
        <v>1040</v>
      </c>
      <c r="P19" s="39"/>
      <c r="Q19" s="33"/>
      <c r="R19" s="33"/>
      <c r="S19" s="6">
        <f>O19-SUM(P19:R19)</f>
        <v>1040</v>
      </c>
    </row>
    <row r="20" spans="1:19" s="14" customFormat="1" ht="30.75" customHeight="1" outlineLevel="1" x14ac:dyDescent="0.3">
      <c r="A20" s="68" t="s">
        <v>105</v>
      </c>
      <c r="B20" s="92"/>
      <c r="C20" s="49"/>
      <c r="D20" s="50"/>
      <c r="E20" s="49"/>
      <c r="F20" s="49"/>
      <c r="G20" s="49"/>
      <c r="H20" s="49"/>
      <c r="I20" s="49"/>
      <c r="J20" s="90"/>
      <c r="K20" s="90"/>
      <c r="L20" s="49"/>
      <c r="M20" s="69"/>
      <c r="N20" s="49">
        <f t="shared" ref="N20:S20" si="6">SUBTOTAL(9,N19:N19)</f>
        <v>4</v>
      </c>
      <c r="O20" s="70">
        <f t="shared" si="6"/>
        <v>1040</v>
      </c>
      <c r="P20" s="70">
        <f t="shared" si="6"/>
        <v>0</v>
      </c>
      <c r="Q20" s="71">
        <f t="shared" si="6"/>
        <v>0</v>
      </c>
      <c r="R20" s="71">
        <f t="shared" si="6"/>
        <v>0</v>
      </c>
      <c r="S20" s="72">
        <f t="shared" si="6"/>
        <v>1040</v>
      </c>
    </row>
    <row r="21" spans="1:19" s="14" customFormat="1" ht="30.75" customHeight="1" outlineLevel="2" x14ac:dyDescent="0.3">
      <c r="A21" s="32" t="s">
        <v>53</v>
      </c>
      <c r="B21" s="32" t="s">
        <v>39</v>
      </c>
      <c r="C21" s="32" t="s">
        <v>42</v>
      </c>
      <c r="D21" s="48" t="s">
        <v>54</v>
      </c>
      <c r="E21" s="32">
        <v>203</v>
      </c>
      <c r="F21" s="32"/>
      <c r="G21" s="32">
        <v>202</v>
      </c>
      <c r="H21" s="32"/>
      <c r="I21" s="32"/>
      <c r="J21" s="32"/>
      <c r="K21" s="32"/>
      <c r="L21" s="32"/>
      <c r="M21" s="31">
        <f>COUNT(E21:L21)</f>
        <v>2</v>
      </c>
      <c r="N21" s="32">
        <f>SUM(M21:M21)</f>
        <v>2</v>
      </c>
      <c r="O21" s="39">
        <f>N21*260</f>
        <v>520</v>
      </c>
      <c r="P21" s="39"/>
      <c r="Q21" s="33"/>
      <c r="R21" s="33"/>
      <c r="S21" s="6">
        <f>O21-SUM(P21:R21)</f>
        <v>520</v>
      </c>
    </row>
    <row r="22" spans="1:19" s="14" customFormat="1" ht="30.75" customHeight="1" outlineLevel="1" x14ac:dyDescent="0.3">
      <c r="A22" s="68" t="s">
        <v>106</v>
      </c>
      <c r="B22" s="49"/>
      <c r="C22" s="49"/>
      <c r="D22" s="81"/>
      <c r="E22" s="49"/>
      <c r="F22" s="49"/>
      <c r="G22" s="49"/>
      <c r="H22" s="49"/>
      <c r="I22" s="49"/>
      <c r="J22" s="49"/>
      <c r="K22" s="49"/>
      <c r="L22" s="49"/>
      <c r="M22" s="69"/>
      <c r="N22" s="49">
        <f t="shared" ref="N22:S22" si="7">SUBTOTAL(9,N21:N21)</f>
        <v>2</v>
      </c>
      <c r="O22" s="70">
        <f t="shared" si="7"/>
        <v>520</v>
      </c>
      <c r="P22" s="70">
        <f t="shared" si="7"/>
        <v>0</v>
      </c>
      <c r="Q22" s="71">
        <f t="shared" si="7"/>
        <v>0</v>
      </c>
      <c r="R22" s="71">
        <f t="shared" si="7"/>
        <v>0</v>
      </c>
      <c r="S22" s="72">
        <f t="shared" si="7"/>
        <v>520</v>
      </c>
    </row>
    <row r="23" spans="1:19" s="14" customFormat="1" ht="30.75" customHeight="1" outlineLevel="2" x14ac:dyDescent="0.3">
      <c r="A23" s="32" t="s">
        <v>70</v>
      </c>
      <c r="B23" s="32" t="s">
        <v>39</v>
      </c>
      <c r="C23" s="32" t="s">
        <v>71</v>
      </c>
      <c r="D23" s="28" t="s">
        <v>72</v>
      </c>
      <c r="E23" s="32"/>
      <c r="F23" s="32"/>
      <c r="G23" s="32"/>
      <c r="H23" s="32">
        <v>405</v>
      </c>
      <c r="I23" s="32"/>
      <c r="J23" s="32"/>
      <c r="K23" s="32"/>
      <c r="L23" s="32"/>
      <c r="M23" s="31">
        <f>COUNT(E23:L23)</f>
        <v>1</v>
      </c>
      <c r="N23" s="32">
        <f>SUM(M23:M23)</f>
        <v>1</v>
      </c>
      <c r="O23" s="39">
        <f>N23*260</f>
        <v>260</v>
      </c>
      <c r="P23" s="39"/>
      <c r="Q23" s="33"/>
      <c r="R23" s="33"/>
      <c r="S23" s="6">
        <f>O23-SUM(P23:R23)</f>
        <v>260</v>
      </c>
    </row>
    <row r="24" spans="1:19" s="14" customFormat="1" ht="30.75" customHeight="1" outlineLevel="2" x14ac:dyDescent="0.3">
      <c r="A24" s="32" t="s">
        <v>70</v>
      </c>
      <c r="B24" s="32" t="s">
        <v>39</v>
      </c>
      <c r="C24" s="32" t="s">
        <v>71</v>
      </c>
      <c r="D24" s="28" t="s">
        <v>73</v>
      </c>
      <c r="E24" s="32"/>
      <c r="F24" s="32"/>
      <c r="G24" s="32"/>
      <c r="H24" s="32">
        <v>405</v>
      </c>
      <c r="I24" s="32"/>
      <c r="J24" s="32"/>
      <c r="K24" s="32"/>
      <c r="L24" s="32"/>
      <c r="M24" s="31">
        <f>COUNT(E24:L24)</f>
        <v>1</v>
      </c>
      <c r="N24" s="32">
        <f>SUM(M24:M24)</f>
        <v>1</v>
      </c>
      <c r="O24" s="39">
        <f>N24*260</f>
        <v>260</v>
      </c>
      <c r="P24" s="39"/>
      <c r="Q24" s="33"/>
      <c r="R24" s="33"/>
      <c r="S24" s="6">
        <f>O24-SUM(P24:R24)</f>
        <v>260</v>
      </c>
    </row>
    <row r="25" spans="1:19" s="14" customFormat="1" ht="30.75" customHeight="1" outlineLevel="1" x14ac:dyDescent="0.3">
      <c r="A25" s="68" t="s">
        <v>107</v>
      </c>
      <c r="B25" s="49"/>
      <c r="C25" s="49"/>
      <c r="D25" s="50"/>
      <c r="E25" s="49"/>
      <c r="F25" s="49"/>
      <c r="G25" s="49"/>
      <c r="H25" s="49"/>
      <c r="I25" s="49"/>
      <c r="J25" s="49"/>
      <c r="K25" s="49"/>
      <c r="L25" s="49"/>
      <c r="M25" s="69"/>
      <c r="N25" s="49">
        <f t="shared" ref="N25:S25" si="8">SUBTOTAL(9,N23:N24)</f>
        <v>2</v>
      </c>
      <c r="O25" s="70">
        <f t="shared" si="8"/>
        <v>520</v>
      </c>
      <c r="P25" s="70">
        <f t="shared" si="8"/>
        <v>0</v>
      </c>
      <c r="Q25" s="71">
        <f t="shared" si="8"/>
        <v>0</v>
      </c>
      <c r="R25" s="71">
        <f t="shared" si="8"/>
        <v>0</v>
      </c>
      <c r="S25" s="72">
        <f t="shared" si="8"/>
        <v>520</v>
      </c>
    </row>
    <row r="26" spans="1:19" s="14" customFormat="1" ht="30.75" customHeight="1" outlineLevel="2" x14ac:dyDescent="0.3">
      <c r="A26" s="32" t="s">
        <v>44</v>
      </c>
      <c r="B26" s="32" t="s">
        <v>45</v>
      </c>
      <c r="C26" s="32" t="s">
        <v>46</v>
      </c>
      <c r="D26" s="28" t="s">
        <v>47</v>
      </c>
      <c r="E26" s="32"/>
      <c r="F26" s="32"/>
      <c r="G26" s="32"/>
      <c r="H26" s="32"/>
      <c r="I26" s="32">
        <v>303</v>
      </c>
      <c r="J26" s="32">
        <v>304</v>
      </c>
      <c r="K26" s="32">
        <v>305</v>
      </c>
      <c r="L26" s="32"/>
      <c r="M26" s="31">
        <f>COUNT(E26:L26)</f>
        <v>3</v>
      </c>
      <c r="N26" s="32">
        <f t="shared" ref="N26:N31" si="9">SUM(M26:M26)</f>
        <v>3</v>
      </c>
      <c r="O26" s="39">
        <f t="shared" ref="O26:O31" si="10">N26*260</f>
        <v>780</v>
      </c>
      <c r="P26" s="39"/>
      <c r="Q26" s="33"/>
      <c r="R26" s="29"/>
      <c r="S26" s="6">
        <f t="shared" ref="S26:S31" si="11">O26-SUM(P26:R26)</f>
        <v>780</v>
      </c>
    </row>
    <row r="27" spans="1:19" s="14" customFormat="1" ht="30.75" customHeight="1" outlineLevel="2" x14ac:dyDescent="0.3">
      <c r="A27" s="32" t="s">
        <v>44</v>
      </c>
      <c r="B27" s="32" t="s">
        <v>45</v>
      </c>
      <c r="C27" s="32" t="s">
        <v>46</v>
      </c>
      <c r="D27" s="52" t="s">
        <v>48</v>
      </c>
      <c r="E27" s="32">
        <v>306</v>
      </c>
      <c r="F27" s="32">
        <v>308</v>
      </c>
      <c r="G27" s="32">
        <v>307</v>
      </c>
      <c r="H27" s="32">
        <v>310</v>
      </c>
      <c r="I27" s="32"/>
      <c r="J27" s="32"/>
      <c r="K27" s="32"/>
      <c r="L27" s="32"/>
      <c r="M27" s="31">
        <v>16</v>
      </c>
      <c r="N27" s="32">
        <f t="shared" si="9"/>
        <v>16</v>
      </c>
      <c r="O27" s="39">
        <f t="shared" si="10"/>
        <v>4160</v>
      </c>
      <c r="P27" s="39"/>
      <c r="Q27" s="33"/>
      <c r="R27" s="33"/>
      <c r="S27" s="6">
        <f t="shared" si="11"/>
        <v>4160</v>
      </c>
    </row>
    <row r="28" spans="1:19" s="14" customFormat="1" ht="30.75" customHeight="1" outlineLevel="2" x14ac:dyDescent="0.3">
      <c r="A28" s="32" t="s">
        <v>44</v>
      </c>
      <c r="B28" s="32" t="s">
        <v>45</v>
      </c>
      <c r="C28" s="32" t="s">
        <v>46</v>
      </c>
      <c r="D28" s="52" t="s">
        <v>49</v>
      </c>
      <c r="E28" s="32">
        <v>309</v>
      </c>
      <c r="F28" s="32">
        <v>303</v>
      </c>
      <c r="G28" s="32">
        <v>304</v>
      </c>
      <c r="H28" s="32">
        <v>305</v>
      </c>
      <c r="I28" s="32"/>
      <c r="J28" s="32"/>
      <c r="K28" s="32"/>
      <c r="L28" s="32"/>
      <c r="M28" s="31">
        <v>16</v>
      </c>
      <c r="N28" s="32">
        <f t="shared" si="9"/>
        <v>16</v>
      </c>
      <c r="O28" s="39">
        <f t="shared" si="10"/>
        <v>4160</v>
      </c>
      <c r="P28" s="39"/>
      <c r="Q28" s="33"/>
      <c r="R28" s="33"/>
      <c r="S28" s="6">
        <f t="shared" si="11"/>
        <v>4160</v>
      </c>
    </row>
    <row r="29" spans="1:19" s="14" customFormat="1" ht="30.75" customHeight="1" outlineLevel="2" x14ac:dyDescent="0.3">
      <c r="A29" s="32" t="s">
        <v>44</v>
      </c>
      <c r="B29" s="32" t="s">
        <v>45</v>
      </c>
      <c r="C29" s="32" t="s">
        <v>46</v>
      </c>
      <c r="D29" s="52" t="s">
        <v>50</v>
      </c>
      <c r="E29" s="32"/>
      <c r="F29" s="32"/>
      <c r="G29" s="32"/>
      <c r="H29" s="32"/>
      <c r="I29" s="32">
        <v>301</v>
      </c>
      <c r="J29" s="32">
        <v>302</v>
      </c>
      <c r="K29" s="32">
        <v>304</v>
      </c>
      <c r="L29" s="32"/>
      <c r="M29" s="31">
        <v>12</v>
      </c>
      <c r="N29" s="32">
        <f t="shared" si="9"/>
        <v>12</v>
      </c>
      <c r="O29" s="39">
        <f t="shared" si="10"/>
        <v>3120</v>
      </c>
      <c r="P29" s="39"/>
      <c r="Q29" s="33"/>
      <c r="R29" s="33"/>
      <c r="S29" s="6">
        <f t="shared" si="11"/>
        <v>3120</v>
      </c>
    </row>
    <row r="30" spans="1:19" s="14" customFormat="1" ht="30.75" customHeight="1" outlineLevel="2" x14ac:dyDescent="0.3">
      <c r="A30" s="32" t="s">
        <v>44</v>
      </c>
      <c r="B30" s="32" t="s">
        <v>45</v>
      </c>
      <c r="C30" s="32" t="s">
        <v>46</v>
      </c>
      <c r="D30" s="52" t="s">
        <v>51</v>
      </c>
      <c r="E30" s="32">
        <v>308</v>
      </c>
      <c r="F30" s="32">
        <v>310</v>
      </c>
      <c r="G30" s="32">
        <v>306</v>
      </c>
      <c r="H30" s="32"/>
      <c r="I30" s="32"/>
      <c r="J30" s="32"/>
      <c r="K30" s="32"/>
      <c r="L30" s="32"/>
      <c r="M30" s="31">
        <v>12</v>
      </c>
      <c r="N30" s="32">
        <f t="shared" si="9"/>
        <v>12</v>
      </c>
      <c r="O30" s="39">
        <f t="shared" si="10"/>
        <v>3120</v>
      </c>
      <c r="P30" s="39"/>
      <c r="Q30" s="33"/>
      <c r="R30" s="33"/>
      <c r="S30" s="6">
        <f t="shared" si="11"/>
        <v>3120</v>
      </c>
    </row>
    <row r="31" spans="1:19" s="14" customFormat="1" ht="30.75" customHeight="1" outlineLevel="2" x14ac:dyDescent="0.3">
      <c r="A31" s="32" t="s">
        <v>44</v>
      </c>
      <c r="B31" s="32" t="s">
        <v>45</v>
      </c>
      <c r="C31" s="32" t="s">
        <v>46</v>
      </c>
      <c r="D31" s="52" t="s">
        <v>52</v>
      </c>
      <c r="E31" s="32"/>
      <c r="F31" s="32"/>
      <c r="G31" s="32">
        <v>301</v>
      </c>
      <c r="H31" s="32">
        <v>302</v>
      </c>
      <c r="I31" s="32">
        <v>303</v>
      </c>
      <c r="J31" s="32">
        <v>304</v>
      </c>
      <c r="K31" s="32">
        <v>305</v>
      </c>
      <c r="L31" s="32"/>
      <c r="M31" s="31">
        <v>20</v>
      </c>
      <c r="N31" s="32">
        <f t="shared" si="9"/>
        <v>20</v>
      </c>
      <c r="O31" s="39">
        <f t="shared" si="10"/>
        <v>5200</v>
      </c>
      <c r="P31" s="39"/>
      <c r="Q31" s="33"/>
      <c r="R31" s="33"/>
      <c r="S31" s="6">
        <f t="shared" si="11"/>
        <v>5200</v>
      </c>
    </row>
    <row r="32" spans="1:19" s="14" customFormat="1" ht="30.75" customHeight="1" outlineLevel="1" x14ac:dyDescent="0.3">
      <c r="A32" s="68" t="s">
        <v>114</v>
      </c>
      <c r="B32" s="49"/>
      <c r="C32" s="49"/>
      <c r="D32" s="93"/>
      <c r="E32" s="49"/>
      <c r="F32" s="49"/>
      <c r="G32" s="49"/>
      <c r="H32" s="49"/>
      <c r="I32" s="49"/>
      <c r="J32" s="49"/>
      <c r="K32" s="49"/>
      <c r="L32" s="49"/>
      <c r="M32" s="69"/>
      <c r="N32" s="49">
        <f t="shared" ref="N32:S32" si="12">SUBTOTAL(9,N26:N31)</f>
        <v>79</v>
      </c>
      <c r="O32" s="70">
        <f t="shared" si="12"/>
        <v>20540</v>
      </c>
      <c r="P32" s="70">
        <f t="shared" si="12"/>
        <v>0</v>
      </c>
      <c r="Q32" s="71">
        <f t="shared" si="12"/>
        <v>0</v>
      </c>
      <c r="R32" s="71">
        <f t="shared" si="12"/>
        <v>0</v>
      </c>
      <c r="S32" s="72">
        <f t="shared" si="12"/>
        <v>20540</v>
      </c>
    </row>
    <row r="33" spans="1:19" s="14" customFormat="1" ht="30.75" customHeight="1" outlineLevel="2" x14ac:dyDescent="0.3">
      <c r="A33" s="32" t="s">
        <v>30</v>
      </c>
      <c r="B33" s="45" t="s">
        <v>27</v>
      </c>
      <c r="C33" s="32" t="s">
        <v>28</v>
      </c>
      <c r="D33" s="51" t="s">
        <v>29</v>
      </c>
      <c r="E33" s="15">
        <v>414</v>
      </c>
      <c r="F33" s="15">
        <v>414</v>
      </c>
      <c r="G33" s="15">
        <v>414</v>
      </c>
      <c r="H33" s="15"/>
      <c r="I33" s="15"/>
      <c r="J33" s="15"/>
      <c r="K33" s="15"/>
      <c r="L33" s="15"/>
      <c r="M33" s="31">
        <f>COUNT(E33:L33)</f>
        <v>3</v>
      </c>
      <c r="N33" s="32">
        <f>SUM(M33:M33)</f>
        <v>3</v>
      </c>
      <c r="O33" s="39">
        <f>N33*260</f>
        <v>780</v>
      </c>
      <c r="P33" s="39">
        <v>21</v>
      </c>
      <c r="Q33" s="17">
        <v>17</v>
      </c>
      <c r="R33" s="17"/>
      <c r="S33" s="6">
        <f>O33-SUM(P33:R33)</f>
        <v>742</v>
      </c>
    </row>
    <row r="34" spans="1:19" s="14" customFormat="1" ht="30.75" customHeight="1" outlineLevel="2" x14ac:dyDescent="0.3">
      <c r="A34" s="32" t="s">
        <v>30</v>
      </c>
      <c r="B34" s="32" t="s">
        <v>39</v>
      </c>
      <c r="C34" s="32" t="s">
        <v>43</v>
      </c>
      <c r="D34" s="28" t="s">
        <v>41</v>
      </c>
      <c r="E34" s="32"/>
      <c r="F34" s="32"/>
      <c r="G34" s="32">
        <v>607</v>
      </c>
      <c r="H34" s="32"/>
      <c r="I34" s="32"/>
      <c r="J34" s="32"/>
      <c r="K34" s="32"/>
      <c r="L34" s="32"/>
      <c r="M34" s="31">
        <f>COUNT(E34:L34)</f>
        <v>1</v>
      </c>
      <c r="N34" s="32">
        <f>SUM(M34:M34)</f>
        <v>1</v>
      </c>
      <c r="O34" s="39">
        <f>N34*260</f>
        <v>260</v>
      </c>
      <c r="P34" s="39"/>
      <c r="Q34" s="33"/>
      <c r="R34" s="29"/>
      <c r="S34" s="6">
        <f>O34-SUM(P34:R34)</f>
        <v>260</v>
      </c>
    </row>
    <row r="35" spans="1:19" s="14" customFormat="1" ht="30.75" customHeight="1" outlineLevel="2" x14ac:dyDescent="0.3">
      <c r="A35" s="32" t="s">
        <v>30</v>
      </c>
      <c r="B35" s="32" t="s">
        <v>39</v>
      </c>
      <c r="C35" s="32" t="s">
        <v>74</v>
      </c>
      <c r="D35" s="28" t="s">
        <v>75</v>
      </c>
      <c r="E35" s="32">
        <v>610</v>
      </c>
      <c r="F35" s="32">
        <v>610</v>
      </c>
      <c r="G35" s="32">
        <v>610</v>
      </c>
      <c r="H35" s="32">
        <v>610</v>
      </c>
      <c r="I35" s="32"/>
      <c r="J35" s="32"/>
      <c r="K35" s="32"/>
      <c r="L35" s="32"/>
      <c r="M35" s="31">
        <f>COUNT(E35:L35)</f>
        <v>4</v>
      </c>
      <c r="N35" s="32">
        <f>SUM(M35:M35)</f>
        <v>4</v>
      </c>
      <c r="O35" s="39">
        <f>N35*260</f>
        <v>1040</v>
      </c>
      <c r="P35" s="39"/>
      <c r="Q35" s="33"/>
      <c r="R35" s="33"/>
      <c r="S35" s="6">
        <f>O35-SUM(P35:R35)</f>
        <v>1040</v>
      </c>
    </row>
    <row r="36" spans="1:19" s="14" customFormat="1" ht="30.75" customHeight="1" outlineLevel="2" x14ac:dyDescent="0.3">
      <c r="A36" s="32" t="s">
        <v>30</v>
      </c>
      <c r="B36" s="32" t="s">
        <v>39</v>
      </c>
      <c r="C36" s="32" t="s">
        <v>76</v>
      </c>
      <c r="D36" s="28" t="s">
        <v>77</v>
      </c>
      <c r="E36" s="32"/>
      <c r="F36" s="32"/>
      <c r="G36" s="32"/>
      <c r="H36" s="32"/>
      <c r="I36" s="32"/>
      <c r="J36" s="32">
        <v>301</v>
      </c>
      <c r="K36" s="32">
        <v>304</v>
      </c>
      <c r="L36" s="32"/>
      <c r="M36" s="31">
        <f>COUNT(E36:L36)</f>
        <v>2</v>
      </c>
      <c r="N36" s="32">
        <f>SUM(M36:M36)</f>
        <v>2</v>
      </c>
      <c r="O36" s="39">
        <f>N36*260</f>
        <v>520</v>
      </c>
      <c r="P36" s="39"/>
      <c r="Q36" s="33"/>
      <c r="R36" s="33"/>
      <c r="S36" s="6">
        <f>O36-SUM(P36:R36)</f>
        <v>520</v>
      </c>
    </row>
    <row r="37" spans="1:19" s="14" customFormat="1" ht="30.75" customHeight="1" outlineLevel="1" x14ac:dyDescent="0.3">
      <c r="A37" s="68" t="s">
        <v>108</v>
      </c>
      <c r="B37" s="49"/>
      <c r="C37" s="49"/>
      <c r="D37" s="50"/>
      <c r="E37" s="49"/>
      <c r="F37" s="49"/>
      <c r="G37" s="49"/>
      <c r="H37" s="49"/>
      <c r="I37" s="49"/>
      <c r="J37" s="49"/>
      <c r="K37" s="49"/>
      <c r="L37" s="49"/>
      <c r="M37" s="69"/>
      <c r="N37" s="49">
        <f t="shared" ref="N37:S37" si="13">SUBTOTAL(9,N33:N36)</f>
        <v>10</v>
      </c>
      <c r="O37" s="70">
        <f t="shared" si="13"/>
        <v>2600</v>
      </c>
      <c r="P37" s="70">
        <f t="shared" si="13"/>
        <v>21</v>
      </c>
      <c r="Q37" s="71">
        <f t="shared" si="13"/>
        <v>17</v>
      </c>
      <c r="R37" s="71">
        <f t="shared" si="13"/>
        <v>0</v>
      </c>
      <c r="S37" s="72">
        <f t="shared" si="13"/>
        <v>2562</v>
      </c>
    </row>
    <row r="38" spans="1:19" s="14" customFormat="1" ht="30.75" customHeight="1" outlineLevel="2" x14ac:dyDescent="0.3">
      <c r="A38" s="32" t="s">
        <v>68</v>
      </c>
      <c r="B38" s="32" t="s">
        <v>63</v>
      </c>
      <c r="C38" s="32" t="s">
        <v>65</v>
      </c>
      <c r="D38" s="48" t="s">
        <v>66</v>
      </c>
      <c r="E38" s="32"/>
      <c r="F38" s="32"/>
      <c r="G38" s="32"/>
      <c r="H38" s="32"/>
      <c r="I38" s="32">
        <v>603</v>
      </c>
      <c r="J38" s="32"/>
      <c r="K38" s="32"/>
      <c r="L38" s="32"/>
      <c r="M38" s="31">
        <f>COUNT(E38:L38)</f>
        <v>1</v>
      </c>
      <c r="N38" s="32">
        <f>SUM(M38:M38)</f>
        <v>1</v>
      </c>
      <c r="O38" s="39">
        <f>N38*260</f>
        <v>260</v>
      </c>
      <c r="P38" s="39"/>
      <c r="Q38" s="33"/>
      <c r="R38" s="33"/>
      <c r="S38" s="6">
        <f>O38-SUM(P38:R38)</f>
        <v>260</v>
      </c>
    </row>
    <row r="39" spans="1:19" s="14" customFormat="1" ht="30.75" customHeight="1" outlineLevel="1" x14ac:dyDescent="0.3">
      <c r="A39" s="68" t="s">
        <v>109</v>
      </c>
      <c r="B39" s="49"/>
      <c r="C39" s="49"/>
      <c r="D39" s="81"/>
      <c r="E39" s="49"/>
      <c r="F39" s="49"/>
      <c r="G39" s="49"/>
      <c r="H39" s="49"/>
      <c r="I39" s="49"/>
      <c r="J39" s="49"/>
      <c r="K39" s="49"/>
      <c r="L39" s="49"/>
      <c r="M39" s="69"/>
      <c r="N39" s="49">
        <f t="shared" ref="N39:S39" si="14">SUBTOTAL(9,N38:N38)</f>
        <v>1</v>
      </c>
      <c r="O39" s="70">
        <f t="shared" si="14"/>
        <v>260</v>
      </c>
      <c r="P39" s="70">
        <f t="shared" si="14"/>
        <v>0</v>
      </c>
      <c r="Q39" s="71">
        <f t="shared" si="14"/>
        <v>0</v>
      </c>
      <c r="R39" s="71">
        <f t="shared" si="14"/>
        <v>0</v>
      </c>
      <c r="S39" s="72">
        <f t="shared" si="14"/>
        <v>260</v>
      </c>
    </row>
    <row r="40" spans="1:19" s="14" customFormat="1" ht="30.75" customHeight="1" outlineLevel="2" x14ac:dyDescent="0.3">
      <c r="A40" s="32" t="s">
        <v>19</v>
      </c>
      <c r="B40" s="32" t="s">
        <v>14</v>
      </c>
      <c r="C40" s="32" t="s">
        <v>17</v>
      </c>
      <c r="D40" s="51" t="s">
        <v>20</v>
      </c>
      <c r="E40" s="15">
        <v>501</v>
      </c>
      <c r="F40" s="15">
        <v>501</v>
      </c>
      <c r="G40" s="15">
        <v>501</v>
      </c>
      <c r="H40" s="15"/>
      <c r="I40" s="32"/>
      <c r="J40" s="32"/>
      <c r="K40" s="32"/>
      <c r="L40" s="32"/>
      <c r="M40" s="31">
        <f>COUNT(E40:L40)</f>
        <v>3</v>
      </c>
      <c r="N40" s="32">
        <f>SUM(M40:M40)</f>
        <v>3</v>
      </c>
      <c r="O40" s="39">
        <f>N40*260</f>
        <v>780</v>
      </c>
      <c r="P40" s="39"/>
      <c r="Q40" s="33"/>
      <c r="R40" s="29"/>
      <c r="S40" s="6">
        <f>O40-SUM(P40:R40)</f>
        <v>780</v>
      </c>
    </row>
    <row r="41" spans="1:19" s="14" customFormat="1" ht="30.75" customHeight="1" outlineLevel="1" x14ac:dyDescent="0.3">
      <c r="A41" s="68" t="s">
        <v>110</v>
      </c>
      <c r="B41" s="49"/>
      <c r="C41" s="49"/>
      <c r="D41" s="89"/>
      <c r="E41" s="90"/>
      <c r="F41" s="90"/>
      <c r="G41" s="90"/>
      <c r="H41" s="90"/>
      <c r="I41" s="49"/>
      <c r="J41" s="49"/>
      <c r="K41" s="49"/>
      <c r="L41" s="49"/>
      <c r="M41" s="69"/>
      <c r="N41" s="49">
        <f t="shared" ref="N41:S41" si="15">SUBTOTAL(9,N40:N40)</f>
        <v>3</v>
      </c>
      <c r="O41" s="70">
        <f t="shared" si="15"/>
        <v>780</v>
      </c>
      <c r="P41" s="70">
        <f t="shared" si="15"/>
        <v>0</v>
      </c>
      <c r="Q41" s="71">
        <f t="shared" si="15"/>
        <v>0</v>
      </c>
      <c r="R41" s="94">
        <f t="shared" si="15"/>
        <v>0</v>
      </c>
      <c r="S41" s="72">
        <f t="shared" si="15"/>
        <v>780</v>
      </c>
    </row>
    <row r="42" spans="1:19" s="14" customFormat="1" ht="30.75" customHeight="1" outlineLevel="2" x14ac:dyDescent="0.3">
      <c r="A42" s="32" t="s">
        <v>69</v>
      </c>
      <c r="B42" s="32" t="s">
        <v>63</v>
      </c>
      <c r="C42" s="32" t="s">
        <v>65</v>
      </c>
      <c r="D42" s="48" t="s">
        <v>66</v>
      </c>
      <c r="E42" s="32"/>
      <c r="F42" s="32"/>
      <c r="G42" s="32"/>
      <c r="H42" s="32"/>
      <c r="I42" s="32"/>
      <c r="J42" s="32"/>
      <c r="K42" s="32">
        <v>405</v>
      </c>
      <c r="L42" s="32"/>
      <c r="M42" s="31">
        <f>COUNT(E42:L42)</f>
        <v>1</v>
      </c>
      <c r="N42" s="32">
        <f>SUM(M42:M42)</f>
        <v>1</v>
      </c>
      <c r="O42" s="39">
        <f>N42*260</f>
        <v>260</v>
      </c>
      <c r="P42" s="39"/>
      <c r="Q42" s="33"/>
      <c r="R42" s="33"/>
      <c r="S42" s="6">
        <f>O42-SUM(P42:R42)</f>
        <v>260</v>
      </c>
    </row>
    <row r="43" spans="1:19" s="14" customFormat="1" ht="30.75" customHeight="1" outlineLevel="2" x14ac:dyDescent="0.3">
      <c r="A43" s="30" t="s">
        <v>82</v>
      </c>
      <c r="B43" s="32" t="s">
        <v>39</v>
      </c>
      <c r="C43" s="32" t="s">
        <v>40</v>
      </c>
      <c r="D43" s="28" t="s">
        <v>72</v>
      </c>
      <c r="E43" s="32">
        <v>210</v>
      </c>
      <c r="F43" s="32">
        <v>206</v>
      </c>
      <c r="G43" s="32"/>
      <c r="H43" s="32"/>
      <c r="I43" s="32"/>
      <c r="J43" s="32"/>
      <c r="K43" s="32"/>
      <c r="L43" s="32"/>
      <c r="M43" s="31">
        <f>COUNT(E43:L43)</f>
        <v>2</v>
      </c>
      <c r="N43" s="32">
        <f>SUM(M43:M43)</f>
        <v>2</v>
      </c>
      <c r="O43" s="39">
        <f>N43*260</f>
        <v>520</v>
      </c>
      <c r="P43" s="39"/>
      <c r="Q43" s="33"/>
      <c r="R43" s="33"/>
      <c r="S43" s="6">
        <f>O43-SUM(P43:R43)</f>
        <v>520</v>
      </c>
    </row>
    <row r="44" spans="1:19" s="14" customFormat="1" ht="30.75" customHeight="1" outlineLevel="2" x14ac:dyDescent="0.3">
      <c r="A44" s="30" t="s">
        <v>82</v>
      </c>
      <c r="B44" s="32" t="s">
        <v>64</v>
      </c>
      <c r="C44" s="32" t="s">
        <v>65</v>
      </c>
      <c r="D44" s="28" t="s">
        <v>83</v>
      </c>
      <c r="E44" s="32"/>
      <c r="F44" s="32"/>
      <c r="G44" s="32"/>
      <c r="H44" s="32"/>
      <c r="I44" s="32">
        <v>401</v>
      </c>
      <c r="J44" s="32">
        <v>405</v>
      </c>
      <c r="K44" s="32">
        <v>403</v>
      </c>
      <c r="L44" s="32"/>
      <c r="M44" s="31">
        <f>COUNT(E44:L44)</f>
        <v>3</v>
      </c>
      <c r="N44" s="32">
        <f>SUM(M44:M44)</f>
        <v>3</v>
      </c>
      <c r="O44" s="39">
        <f>N44*260</f>
        <v>780</v>
      </c>
      <c r="P44" s="39"/>
      <c r="Q44" s="33"/>
      <c r="R44" s="33"/>
      <c r="S44" s="6">
        <f>O44-SUM(P44:R44)</f>
        <v>780</v>
      </c>
    </row>
    <row r="45" spans="1:19" s="14" customFormat="1" ht="30.75" customHeight="1" outlineLevel="1" x14ac:dyDescent="0.3">
      <c r="A45" s="68" t="s">
        <v>111</v>
      </c>
      <c r="B45" s="49"/>
      <c r="C45" s="49"/>
      <c r="D45" s="50"/>
      <c r="E45" s="49"/>
      <c r="F45" s="49"/>
      <c r="G45" s="49"/>
      <c r="H45" s="49"/>
      <c r="I45" s="49"/>
      <c r="J45" s="49"/>
      <c r="K45" s="49"/>
      <c r="L45" s="49"/>
      <c r="M45" s="69"/>
      <c r="N45" s="49">
        <f t="shared" ref="N45:S45" si="16">SUBTOTAL(9,N42:N44)</f>
        <v>6</v>
      </c>
      <c r="O45" s="70">
        <f t="shared" si="16"/>
        <v>1560</v>
      </c>
      <c r="P45" s="70">
        <f t="shared" si="16"/>
        <v>0</v>
      </c>
      <c r="Q45" s="71">
        <f t="shared" si="16"/>
        <v>0</v>
      </c>
      <c r="R45" s="71">
        <f t="shared" si="16"/>
        <v>0</v>
      </c>
      <c r="S45" s="72">
        <f t="shared" si="16"/>
        <v>1560</v>
      </c>
    </row>
    <row r="46" spans="1:19" s="14" customFormat="1" ht="30.75" customHeight="1" outlineLevel="2" x14ac:dyDescent="0.3">
      <c r="A46" s="32" t="s">
        <v>62</v>
      </c>
      <c r="B46" s="32" t="s">
        <v>64</v>
      </c>
      <c r="C46" s="32" t="s">
        <v>65</v>
      </c>
      <c r="D46" s="48" t="s">
        <v>67</v>
      </c>
      <c r="E46" s="32"/>
      <c r="F46" s="32">
        <v>605</v>
      </c>
      <c r="G46" s="32">
        <v>601</v>
      </c>
      <c r="H46" s="32"/>
      <c r="I46" s="32"/>
      <c r="J46" s="32"/>
      <c r="K46" s="32"/>
      <c r="L46" s="32"/>
      <c r="M46" s="31">
        <f>COUNT(E46:L46)</f>
        <v>2</v>
      </c>
      <c r="N46" s="32">
        <f>SUM(M46:M46)</f>
        <v>2</v>
      </c>
      <c r="O46" s="39">
        <f>N46*260</f>
        <v>520</v>
      </c>
      <c r="P46" s="53"/>
      <c r="Q46" s="33"/>
      <c r="R46" s="33"/>
      <c r="S46" s="6">
        <f>O46-SUM(P46:R46)</f>
        <v>520</v>
      </c>
    </row>
    <row r="47" spans="1:19" s="14" customFormat="1" ht="30.75" customHeight="1" outlineLevel="2" x14ac:dyDescent="0.3">
      <c r="A47" s="32" t="s">
        <v>81</v>
      </c>
      <c r="B47" s="32" t="s">
        <v>39</v>
      </c>
      <c r="C47" s="32" t="s">
        <v>69</v>
      </c>
      <c r="D47" s="28" t="s">
        <v>58</v>
      </c>
      <c r="E47" s="32"/>
      <c r="F47" s="32">
        <v>210</v>
      </c>
      <c r="G47" s="32">
        <v>211</v>
      </c>
      <c r="H47" s="32"/>
      <c r="I47" s="32"/>
      <c r="J47" s="32"/>
      <c r="K47" s="32"/>
      <c r="L47" s="32"/>
      <c r="M47" s="31">
        <f>COUNT(E47:L47)</f>
        <v>2</v>
      </c>
      <c r="N47" s="32">
        <f>SUM(M47:M47)</f>
        <v>2</v>
      </c>
      <c r="O47" s="39">
        <f>N47*260</f>
        <v>520</v>
      </c>
      <c r="P47" s="39"/>
      <c r="Q47" s="33"/>
      <c r="R47" s="33"/>
      <c r="S47" s="6">
        <f>O47-SUM(P47:R47)</f>
        <v>520</v>
      </c>
    </row>
    <row r="48" spans="1:19" s="66" customFormat="1" ht="30" customHeight="1" outlineLevel="2" x14ac:dyDescent="0.3">
      <c r="A48" s="32" t="s">
        <v>81</v>
      </c>
      <c r="B48" s="32" t="s">
        <v>64</v>
      </c>
      <c r="C48" s="32" t="s">
        <v>65</v>
      </c>
      <c r="D48" s="28" t="s">
        <v>83</v>
      </c>
      <c r="E48" s="32"/>
      <c r="F48" s="32">
        <v>404</v>
      </c>
      <c r="G48" s="32">
        <v>605</v>
      </c>
      <c r="H48" s="32"/>
      <c r="I48" s="32"/>
      <c r="J48" s="32"/>
      <c r="K48" s="32"/>
      <c r="L48" s="32"/>
      <c r="M48" s="31">
        <f>COUNT(E48:L48)</f>
        <v>2</v>
      </c>
      <c r="N48" s="32">
        <f>SUM(M48:M48)</f>
        <v>2</v>
      </c>
      <c r="O48" s="39">
        <f>N48*260</f>
        <v>520</v>
      </c>
      <c r="P48" s="39"/>
      <c r="Q48" s="33"/>
      <c r="R48" s="33"/>
      <c r="S48" s="6">
        <f>O48-SUM(P48:R48)</f>
        <v>520</v>
      </c>
    </row>
    <row r="49" spans="1:19" s="66" customFormat="1" ht="30" customHeight="1" outlineLevel="1" x14ac:dyDescent="0.3">
      <c r="A49" s="68" t="s">
        <v>112</v>
      </c>
      <c r="B49" s="49"/>
      <c r="C49" s="49"/>
      <c r="D49" s="50"/>
      <c r="E49" s="49"/>
      <c r="F49" s="49"/>
      <c r="G49" s="49"/>
      <c r="H49" s="49"/>
      <c r="I49" s="49"/>
      <c r="J49" s="49"/>
      <c r="K49" s="49"/>
      <c r="L49" s="49"/>
      <c r="M49" s="69"/>
      <c r="N49" s="49">
        <f t="shared" ref="N49:S49" si="17">SUBTOTAL(9,N46:N48)</f>
        <v>6</v>
      </c>
      <c r="O49" s="70">
        <f t="shared" si="17"/>
        <v>1560</v>
      </c>
      <c r="P49" s="70">
        <f t="shared" si="17"/>
        <v>0</v>
      </c>
      <c r="Q49" s="71">
        <f t="shared" si="17"/>
        <v>0</v>
      </c>
      <c r="R49" s="71">
        <f t="shared" si="17"/>
        <v>0</v>
      </c>
      <c r="S49" s="72">
        <f t="shared" si="17"/>
        <v>1560</v>
      </c>
    </row>
    <row r="50" spans="1:19" s="66" customFormat="1" ht="30" customHeight="1" x14ac:dyDescent="0.3">
      <c r="A50" s="67" t="s">
        <v>113</v>
      </c>
      <c r="B50" s="32"/>
      <c r="C50" s="32"/>
      <c r="D50" s="28"/>
      <c r="E50" s="32"/>
      <c r="F50" s="32"/>
      <c r="G50" s="32"/>
      <c r="H50" s="32"/>
      <c r="I50" s="32"/>
      <c r="J50" s="32"/>
      <c r="K50" s="32"/>
      <c r="L50" s="32"/>
      <c r="M50" s="31"/>
      <c r="N50" s="32">
        <f t="shared" ref="N50:S50" si="18">SUBTOTAL(9,N3:N48)</f>
        <v>136</v>
      </c>
      <c r="O50" s="39">
        <f t="shared" si="18"/>
        <v>35360</v>
      </c>
      <c r="P50" s="39">
        <f t="shared" si="18"/>
        <v>21</v>
      </c>
      <c r="Q50" s="33">
        <f t="shared" si="18"/>
        <v>17</v>
      </c>
      <c r="R50" s="33">
        <f t="shared" si="18"/>
        <v>0</v>
      </c>
      <c r="S50" s="6">
        <f t="shared" si="18"/>
        <v>35322</v>
      </c>
    </row>
    <row r="51" spans="1:19" s="20" customFormat="1" x14ac:dyDescent="0.3">
      <c r="A51" s="16"/>
      <c r="B51" s="21"/>
      <c r="C51" s="16"/>
      <c r="D51" s="34"/>
      <c r="E51" s="21"/>
      <c r="F51" s="21"/>
      <c r="G51" s="21"/>
      <c r="H51" s="21"/>
      <c r="I51" s="21"/>
      <c r="J51" s="21"/>
      <c r="K51" s="21"/>
      <c r="L51" s="21"/>
      <c r="M51" s="11"/>
      <c r="N51" s="13"/>
      <c r="O51" s="41"/>
      <c r="P51" s="41"/>
      <c r="Q51" s="13"/>
      <c r="R51" s="13"/>
      <c r="S51" s="13"/>
    </row>
    <row r="52" spans="1:19" s="20" customFormat="1" x14ac:dyDescent="0.3">
      <c r="A52" s="16" t="s">
        <v>115</v>
      </c>
      <c r="B52" s="21"/>
      <c r="C52" s="16"/>
      <c r="D52" s="34"/>
      <c r="E52" s="21"/>
      <c r="F52" s="21"/>
      <c r="G52" s="21"/>
      <c r="H52" s="21"/>
      <c r="I52" s="21"/>
      <c r="J52" s="21"/>
      <c r="K52" s="21"/>
      <c r="L52" s="21"/>
      <c r="M52" s="11"/>
      <c r="N52" s="13"/>
      <c r="O52" s="41"/>
      <c r="P52" s="41"/>
      <c r="Q52" s="13"/>
      <c r="R52" s="13"/>
      <c r="S52" s="13"/>
    </row>
    <row r="53" spans="1:19" s="20" customFormat="1" x14ac:dyDescent="0.3">
      <c r="A53" s="16" t="s">
        <v>116</v>
      </c>
      <c r="B53" s="21"/>
      <c r="C53" s="16"/>
      <c r="D53" s="34"/>
      <c r="E53" s="21"/>
      <c r="F53" s="21"/>
      <c r="G53" s="21"/>
      <c r="H53" s="21"/>
      <c r="I53" s="21"/>
      <c r="J53" s="21"/>
      <c r="K53" s="21"/>
      <c r="L53" s="21"/>
      <c r="M53" s="11"/>
      <c r="N53" s="13"/>
      <c r="O53" s="41"/>
      <c r="P53" s="41"/>
      <c r="Q53" s="13"/>
      <c r="R53" s="13"/>
      <c r="S53" s="13"/>
    </row>
    <row r="54" spans="1:19" s="20" customFormat="1" x14ac:dyDescent="0.3">
      <c r="A54" s="16"/>
      <c r="B54" s="21"/>
      <c r="C54" s="16"/>
      <c r="D54" s="34"/>
      <c r="E54" s="21"/>
      <c r="F54" s="21"/>
      <c r="G54" s="21"/>
      <c r="H54" s="21"/>
      <c r="I54" s="21"/>
      <c r="J54" s="21"/>
      <c r="K54" s="21"/>
      <c r="L54" s="21"/>
      <c r="M54" s="11"/>
      <c r="N54" s="13"/>
      <c r="O54" s="41"/>
      <c r="P54" s="41"/>
      <c r="Q54" s="13"/>
      <c r="R54" s="13"/>
      <c r="S54" s="13"/>
    </row>
    <row r="55" spans="1:19" s="20" customFormat="1" x14ac:dyDescent="0.3">
      <c r="A55" s="16"/>
      <c r="B55" s="21"/>
      <c r="C55" s="16"/>
      <c r="D55" s="34"/>
      <c r="E55" s="21"/>
      <c r="F55" s="21"/>
      <c r="G55" s="21"/>
      <c r="H55" s="21"/>
      <c r="I55" s="21"/>
      <c r="J55" s="21"/>
      <c r="K55" s="21"/>
      <c r="L55" s="21"/>
      <c r="M55" s="11"/>
      <c r="N55" s="13"/>
      <c r="O55" s="41"/>
      <c r="P55" s="41"/>
      <c r="Q55" s="13"/>
      <c r="R55" s="13"/>
      <c r="S55" s="13"/>
    </row>
    <row r="56" spans="1:19" s="20" customFormat="1" x14ac:dyDescent="0.3">
      <c r="A56" s="16"/>
      <c r="B56" s="21"/>
      <c r="C56" s="16"/>
      <c r="D56" s="34"/>
      <c r="E56" s="21"/>
      <c r="F56" s="21"/>
      <c r="G56" s="21"/>
      <c r="H56" s="21"/>
      <c r="I56" s="21"/>
      <c r="J56" s="21"/>
      <c r="K56" s="21"/>
      <c r="L56" s="21"/>
      <c r="M56" s="11"/>
      <c r="N56" s="13"/>
      <c r="O56" s="41"/>
      <c r="P56" s="41"/>
      <c r="Q56" s="13"/>
      <c r="R56" s="13"/>
      <c r="S56" s="13"/>
    </row>
    <row r="57" spans="1:19" s="20" customFormat="1" x14ac:dyDescent="0.3">
      <c r="A57" s="16"/>
      <c r="B57" s="21"/>
      <c r="C57" s="16"/>
      <c r="D57" s="34"/>
      <c r="E57" s="21"/>
      <c r="F57" s="21"/>
      <c r="G57" s="21"/>
      <c r="H57" s="21"/>
      <c r="I57" s="21"/>
      <c r="J57" s="21"/>
      <c r="K57" s="21"/>
      <c r="L57" s="21"/>
      <c r="M57" s="11"/>
      <c r="N57" s="13"/>
      <c r="O57" s="41"/>
      <c r="P57" s="41"/>
      <c r="Q57" s="13"/>
      <c r="R57" s="13"/>
      <c r="S57" s="13"/>
    </row>
    <row r="58" spans="1:19" s="20" customFormat="1" x14ac:dyDescent="0.3">
      <c r="A58" s="16"/>
      <c r="B58" s="21"/>
      <c r="C58" s="16"/>
      <c r="D58" s="34"/>
      <c r="E58" s="21"/>
      <c r="F58" s="21"/>
      <c r="G58" s="21"/>
      <c r="H58" s="21"/>
      <c r="I58" s="21"/>
      <c r="J58" s="21"/>
      <c r="K58" s="21"/>
      <c r="L58" s="21"/>
      <c r="M58" s="11"/>
      <c r="N58" s="13"/>
      <c r="O58" s="41"/>
      <c r="P58" s="41"/>
      <c r="Q58" s="13"/>
      <c r="R58" s="13"/>
      <c r="S58" s="13"/>
    </row>
    <row r="59" spans="1:19" s="20" customFormat="1" x14ac:dyDescent="0.3">
      <c r="A59" s="16"/>
      <c r="B59" s="22"/>
      <c r="C59" s="18"/>
      <c r="D59" s="37"/>
      <c r="E59" s="22"/>
      <c r="F59" s="22"/>
      <c r="G59" s="22"/>
      <c r="H59" s="22"/>
      <c r="I59" s="22"/>
      <c r="J59" s="22"/>
      <c r="K59" s="22"/>
      <c r="L59" s="22"/>
      <c r="M59" s="12"/>
      <c r="N59" s="23"/>
      <c r="O59" s="42"/>
      <c r="P59" s="42"/>
      <c r="Q59" s="23"/>
      <c r="R59" s="23"/>
      <c r="S59" s="23"/>
    </row>
    <row r="60" spans="1:19" x14ac:dyDescent="0.3">
      <c r="A60" s="16"/>
      <c r="B60" s="21"/>
      <c r="C60" s="16"/>
      <c r="E60" s="21"/>
      <c r="F60" s="21"/>
      <c r="G60" s="21"/>
      <c r="H60" s="21"/>
      <c r="I60" s="21"/>
      <c r="J60" s="21"/>
      <c r="K60" s="21"/>
      <c r="L60" s="21"/>
      <c r="M60" s="11"/>
    </row>
    <row r="61" spans="1:19" x14ac:dyDescent="0.3">
      <c r="A61" s="16"/>
      <c r="B61" s="21"/>
      <c r="C61" s="16"/>
      <c r="E61" s="21"/>
      <c r="F61" s="21"/>
      <c r="G61" s="21"/>
      <c r="H61" s="21"/>
      <c r="I61" s="21"/>
      <c r="J61" s="21"/>
      <c r="K61" s="21"/>
      <c r="L61" s="21"/>
      <c r="M61" s="11"/>
    </row>
    <row r="62" spans="1:19" x14ac:dyDescent="0.3">
      <c r="A62" s="16"/>
      <c r="B62" s="21"/>
      <c r="C62" s="16"/>
      <c r="E62" s="21"/>
      <c r="F62" s="21"/>
      <c r="G62" s="21"/>
      <c r="H62" s="21"/>
      <c r="I62" s="21"/>
      <c r="J62" s="21"/>
      <c r="K62" s="21"/>
      <c r="L62" s="21"/>
      <c r="M62" s="11"/>
    </row>
    <row r="63" spans="1:19" x14ac:dyDescent="0.3">
      <c r="A63" s="16"/>
      <c r="B63" s="21"/>
      <c r="C63" s="16"/>
      <c r="E63" s="21"/>
      <c r="F63" s="21"/>
      <c r="G63" s="21"/>
      <c r="H63" s="21"/>
      <c r="I63" s="21"/>
      <c r="J63" s="21"/>
      <c r="K63" s="21"/>
      <c r="L63" s="21"/>
      <c r="M63" s="11"/>
    </row>
    <row r="64" spans="1:19" x14ac:dyDescent="0.3">
      <c r="A64" s="16"/>
      <c r="B64" s="21"/>
      <c r="C64" s="16"/>
      <c r="E64" s="21"/>
      <c r="F64" s="21"/>
      <c r="G64" s="21"/>
      <c r="H64" s="21"/>
      <c r="I64" s="21"/>
      <c r="J64" s="21"/>
      <c r="K64" s="21"/>
      <c r="L64" s="21"/>
      <c r="M64" s="11"/>
    </row>
    <row r="65" spans="1:13" x14ac:dyDescent="0.3">
      <c r="A65" s="16"/>
      <c r="B65" s="21"/>
      <c r="C65" s="16"/>
      <c r="E65" s="21"/>
      <c r="F65" s="21"/>
      <c r="G65" s="21"/>
      <c r="H65" s="21"/>
      <c r="I65" s="21"/>
      <c r="J65" s="21"/>
      <c r="K65" s="21"/>
      <c r="L65" s="21"/>
      <c r="M65" s="11"/>
    </row>
    <row r="66" spans="1:13" x14ac:dyDescent="0.3">
      <c r="A66" s="16"/>
      <c r="B66" s="21"/>
      <c r="C66" s="16"/>
      <c r="E66" s="21"/>
      <c r="F66" s="21"/>
      <c r="G66" s="21"/>
      <c r="H66" s="21"/>
      <c r="I66" s="21"/>
      <c r="J66" s="21"/>
      <c r="K66" s="21"/>
      <c r="L66" s="21"/>
      <c r="M66" s="11"/>
    </row>
    <row r="67" spans="1:13" x14ac:dyDescent="0.3">
      <c r="A67" s="16"/>
      <c r="B67" s="21"/>
      <c r="C67" s="16"/>
      <c r="E67" s="21"/>
      <c r="F67" s="21"/>
      <c r="G67" s="21"/>
      <c r="H67" s="21"/>
      <c r="I67" s="21"/>
      <c r="J67" s="21"/>
      <c r="K67" s="21"/>
      <c r="L67" s="21"/>
      <c r="M67" s="11"/>
    </row>
    <row r="68" spans="1:13" x14ac:dyDescent="0.3">
      <c r="A68" s="16"/>
      <c r="B68" s="21"/>
      <c r="C68" s="16"/>
      <c r="E68" s="21"/>
      <c r="F68" s="21"/>
      <c r="G68" s="21"/>
      <c r="H68" s="21"/>
      <c r="I68" s="21"/>
      <c r="J68" s="21"/>
      <c r="K68" s="21"/>
      <c r="L68" s="21"/>
      <c r="M68" s="11"/>
    </row>
    <row r="69" spans="1:13" x14ac:dyDescent="0.3">
      <c r="A69" s="16"/>
      <c r="B69" s="21"/>
      <c r="C69" s="16"/>
      <c r="E69" s="21"/>
      <c r="F69" s="21"/>
      <c r="G69" s="21"/>
      <c r="H69" s="21"/>
      <c r="I69" s="21"/>
      <c r="J69" s="21"/>
      <c r="K69" s="21"/>
      <c r="L69" s="21"/>
      <c r="M69" s="11"/>
    </row>
    <row r="70" spans="1:13" x14ac:dyDescent="0.3">
      <c r="A70" s="16"/>
      <c r="B70" s="21"/>
      <c r="C70" s="16"/>
      <c r="E70" s="21"/>
      <c r="F70" s="21"/>
      <c r="G70" s="21"/>
      <c r="H70" s="21"/>
      <c r="I70" s="21"/>
      <c r="J70" s="21"/>
      <c r="K70" s="21"/>
      <c r="L70" s="21"/>
      <c r="M70" s="11"/>
    </row>
    <row r="71" spans="1:13" x14ac:dyDescent="0.3">
      <c r="A71" s="16"/>
      <c r="B71" s="21"/>
      <c r="C71" s="16"/>
      <c r="E71" s="21"/>
      <c r="F71" s="21"/>
      <c r="G71" s="21"/>
      <c r="H71" s="21"/>
      <c r="I71" s="21"/>
      <c r="J71" s="21"/>
      <c r="K71" s="21"/>
      <c r="L71" s="21"/>
      <c r="M71" s="11"/>
    </row>
    <row r="72" spans="1:13" x14ac:dyDescent="0.3">
      <c r="A72" s="16"/>
      <c r="B72" s="21"/>
      <c r="C72" s="16"/>
      <c r="E72" s="21"/>
      <c r="F72" s="21"/>
      <c r="G72" s="21"/>
      <c r="H72" s="21"/>
      <c r="I72" s="21"/>
      <c r="J72" s="21"/>
      <c r="K72" s="21"/>
      <c r="L72" s="21"/>
      <c r="M72" s="11"/>
    </row>
    <row r="73" spans="1:13" x14ac:dyDescent="0.3">
      <c r="A73" s="16"/>
      <c r="B73" s="21"/>
      <c r="C73" s="16"/>
      <c r="E73" s="21"/>
      <c r="F73" s="21"/>
      <c r="G73" s="21"/>
      <c r="H73" s="21"/>
      <c r="I73" s="21"/>
      <c r="J73" s="21"/>
      <c r="K73" s="21"/>
      <c r="L73" s="21"/>
      <c r="M73" s="11"/>
    </row>
    <row r="74" spans="1:13" x14ac:dyDescent="0.3">
      <c r="A74" s="16"/>
      <c r="B74" s="21"/>
      <c r="C74" s="16"/>
      <c r="E74" s="21"/>
      <c r="F74" s="21"/>
      <c r="G74" s="21"/>
      <c r="H74" s="21"/>
      <c r="I74" s="21"/>
      <c r="J74" s="21"/>
      <c r="K74" s="21"/>
      <c r="L74" s="21"/>
      <c r="M74" s="11"/>
    </row>
    <row r="75" spans="1:13" x14ac:dyDescent="0.3">
      <c r="A75" s="16"/>
      <c r="B75" s="21"/>
      <c r="C75" s="16"/>
      <c r="E75" s="21"/>
      <c r="F75" s="21"/>
      <c r="G75" s="21"/>
      <c r="H75" s="21"/>
      <c r="I75" s="21"/>
      <c r="J75" s="21"/>
      <c r="K75" s="21"/>
      <c r="L75" s="21"/>
      <c r="M75" s="11"/>
    </row>
    <row r="76" spans="1:13" x14ac:dyDescent="0.3">
      <c r="A76" s="16"/>
      <c r="B76" s="21"/>
      <c r="C76" s="16"/>
      <c r="E76" s="21"/>
      <c r="F76" s="21"/>
      <c r="G76" s="21"/>
      <c r="H76" s="21"/>
      <c r="I76" s="21"/>
      <c r="J76" s="21"/>
      <c r="K76" s="21"/>
      <c r="L76" s="21"/>
      <c r="M76" s="11"/>
    </row>
    <row r="77" spans="1:13" x14ac:dyDescent="0.3">
      <c r="A77" s="16"/>
      <c r="B77" s="21"/>
      <c r="C77" s="16"/>
      <c r="E77" s="21"/>
      <c r="F77" s="21"/>
      <c r="G77" s="21"/>
      <c r="H77" s="21"/>
      <c r="I77" s="21"/>
      <c r="J77" s="21"/>
      <c r="K77" s="21"/>
      <c r="L77" s="21"/>
      <c r="M77" s="11"/>
    </row>
    <row r="78" spans="1:13" x14ac:dyDescent="0.3">
      <c r="A78" s="16"/>
      <c r="B78" s="21"/>
      <c r="C78" s="16"/>
      <c r="E78" s="21"/>
      <c r="F78" s="21"/>
      <c r="G78" s="21"/>
      <c r="H78" s="21"/>
      <c r="I78" s="21"/>
      <c r="J78" s="21"/>
      <c r="K78" s="21"/>
      <c r="L78" s="21"/>
      <c r="M78" s="11"/>
    </row>
    <row r="79" spans="1:13" x14ac:dyDescent="0.3">
      <c r="A79" s="16"/>
      <c r="B79" s="21"/>
      <c r="C79" s="16"/>
      <c r="E79" s="21"/>
      <c r="F79" s="21"/>
      <c r="G79" s="21"/>
      <c r="H79" s="21"/>
      <c r="I79" s="21"/>
      <c r="J79" s="21"/>
      <c r="K79" s="21"/>
      <c r="L79" s="21"/>
      <c r="M79" s="11"/>
    </row>
    <row r="80" spans="1:13" x14ac:dyDescent="0.3">
      <c r="A80" s="16"/>
      <c r="B80" s="21"/>
      <c r="C80" s="16"/>
      <c r="E80" s="21"/>
      <c r="F80" s="21"/>
      <c r="G80" s="21"/>
      <c r="H80" s="21"/>
      <c r="I80" s="21"/>
      <c r="J80" s="21"/>
      <c r="K80" s="21"/>
      <c r="L80" s="21"/>
      <c r="M80" s="11"/>
    </row>
    <row r="81" spans="1:19" x14ac:dyDescent="0.3">
      <c r="A81" s="16"/>
      <c r="B81" s="21"/>
      <c r="C81" s="16"/>
      <c r="E81" s="21"/>
      <c r="F81" s="21"/>
      <c r="G81" s="21"/>
      <c r="H81" s="21"/>
      <c r="I81" s="21"/>
      <c r="J81" s="21"/>
      <c r="K81" s="21"/>
      <c r="L81" s="21"/>
      <c r="M81" s="11"/>
    </row>
    <row r="82" spans="1:19" x14ac:dyDescent="0.3">
      <c r="A82" s="16"/>
      <c r="B82" s="21"/>
      <c r="C82" s="16"/>
      <c r="E82" s="21"/>
      <c r="F82" s="21"/>
      <c r="G82" s="21"/>
      <c r="H82" s="21"/>
      <c r="I82" s="21"/>
      <c r="J82" s="21"/>
      <c r="K82" s="21"/>
      <c r="L82" s="21"/>
      <c r="M82" s="11"/>
    </row>
    <row r="83" spans="1:19" x14ac:dyDescent="0.3">
      <c r="A83" s="16"/>
      <c r="B83" s="21"/>
      <c r="C83" s="16"/>
      <c r="E83" s="21"/>
      <c r="F83" s="21"/>
      <c r="G83" s="21"/>
      <c r="H83" s="21"/>
      <c r="I83" s="21"/>
      <c r="J83" s="21"/>
      <c r="K83" s="21"/>
      <c r="L83" s="21"/>
      <c r="M83" s="11"/>
    </row>
    <row r="84" spans="1:19" x14ac:dyDescent="0.3">
      <c r="A84" s="16"/>
      <c r="B84" s="21"/>
      <c r="C84" s="16"/>
      <c r="E84" s="21"/>
      <c r="F84" s="21"/>
      <c r="G84" s="21"/>
      <c r="H84" s="21"/>
      <c r="I84" s="21"/>
      <c r="J84" s="21"/>
      <c r="K84" s="21"/>
      <c r="L84" s="21"/>
      <c r="M84" s="11"/>
    </row>
    <row r="85" spans="1:19" x14ac:dyDescent="0.3">
      <c r="A85" s="16"/>
      <c r="B85" s="21"/>
      <c r="C85" s="16"/>
      <c r="E85" s="21"/>
      <c r="F85" s="21"/>
      <c r="G85" s="21"/>
      <c r="H85" s="21"/>
      <c r="I85" s="21"/>
      <c r="J85" s="21"/>
      <c r="K85" s="21"/>
      <c r="L85" s="21"/>
      <c r="M85" s="11"/>
    </row>
    <row r="86" spans="1:19" x14ac:dyDescent="0.3">
      <c r="A86" s="16"/>
      <c r="B86" s="21"/>
      <c r="C86" s="16"/>
      <c r="E86" s="21"/>
      <c r="F86" s="21"/>
      <c r="G86" s="21"/>
      <c r="H86" s="21"/>
      <c r="I86" s="21"/>
      <c r="J86" s="21"/>
      <c r="K86" s="21"/>
      <c r="L86" s="21"/>
      <c r="M86" s="11"/>
    </row>
    <row r="87" spans="1:19" x14ac:dyDescent="0.3">
      <c r="A87" s="16"/>
      <c r="B87" s="21"/>
      <c r="C87" s="16"/>
      <c r="E87" s="21"/>
      <c r="F87" s="21"/>
      <c r="G87" s="21"/>
      <c r="H87" s="21"/>
      <c r="I87" s="21"/>
      <c r="J87" s="21"/>
      <c r="K87" s="21"/>
      <c r="L87" s="21"/>
      <c r="M87" s="11"/>
    </row>
    <row r="88" spans="1:19" x14ac:dyDescent="0.3">
      <c r="A88" s="16"/>
      <c r="B88" s="21"/>
      <c r="C88" s="16"/>
      <c r="E88" s="21"/>
      <c r="F88" s="21"/>
      <c r="G88" s="21"/>
      <c r="H88" s="21"/>
      <c r="I88" s="21"/>
      <c r="J88" s="21"/>
      <c r="K88" s="21"/>
      <c r="L88" s="21"/>
      <c r="M88" s="11"/>
    </row>
    <row r="89" spans="1:19" x14ac:dyDescent="0.3">
      <c r="A89" s="16"/>
      <c r="B89" s="21"/>
      <c r="C89" s="16"/>
      <c r="E89" s="21"/>
      <c r="F89" s="21"/>
      <c r="G89" s="21"/>
      <c r="H89" s="21"/>
      <c r="I89" s="21"/>
      <c r="J89" s="21"/>
      <c r="K89" s="21"/>
      <c r="L89" s="21"/>
      <c r="M89" s="11"/>
    </row>
    <row r="90" spans="1:19" x14ac:dyDescent="0.3">
      <c r="A90" s="16"/>
      <c r="B90" s="21"/>
      <c r="C90" s="16"/>
      <c r="E90" s="21"/>
      <c r="F90" s="21"/>
      <c r="G90" s="21"/>
      <c r="H90" s="21"/>
      <c r="I90" s="21"/>
      <c r="J90" s="21"/>
      <c r="K90" s="21"/>
      <c r="L90" s="21"/>
      <c r="M90" s="11"/>
    </row>
    <row r="91" spans="1:19" x14ac:dyDescent="0.3">
      <c r="A91" s="16"/>
      <c r="B91" s="21"/>
      <c r="C91" s="16"/>
      <c r="E91" s="21"/>
      <c r="F91" s="21"/>
      <c r="G91" s="21"/>
      <c r="H91" s="21"/>
      <c r="I91" s="21"/>
      <c r="J91" s="21"/>
      <c r="K91" s="21"/>
      <c r="L91" s="21"/>
      <c r="M91" s="11"/>
    </row>
    <row r="92" spans="1:19" x14ac:dyDescent="0.3">
      <c r="A92" s="18"/>
      <c r="B92" s="22"/>
      <c r="C92" s="18"/>
      <c r="D92" s="37"/>
      <c r="E92" s="22"/>
      <c r="F92" s="22"/>
      <c r="G92" s="22"/>
      <c r="H92" s="22"/>
      <c r="I92" s="22"/>
      <c r="J92" s="22"/>
      <c r="K92" s="22"/>
      <c r="L92" s="22"/>
      <c r="M92" s="12"/>
      <c r="N92" s="23"/>
      <c r="O92" s="42"/>
      <c r="P92" s="42"/>
      <c r="Q92" s="23"/>
      <c r="R92" s="23"/>
      <c r="S92" s="23"/>
    </row>
    <row r="93" spans="1:19" x14ac:dyDescent="0.3">
      <c r="A93" s="16"/>
      <c r="B93" s="21"/>
      <c r="C93" s="16"/>
      <c r="E93" s="21"/>
      <c r="F93" s="21"/>
      <c r="G93" s="21"/>
      <c r="H93" s="21"/>
      <c r="I93" s="21"/>
      <c r="J93" s="21"/>
      <c r="K93" s="21"/>
      <c r="L93" s="21"/>
      <c r="M93" s="11"/>
    </row>
    <row r="94" spans="1:19" x14ac:dyDescent="0.3">
      <c r="A94" s="16"/>
      <c r="B94" s="21"/>
      <c r="C94" s="16"/>
      <c r="E94" s="21"/>
      <c r="F94" s="21"/>
      <c r="G94" s="21"/>
      <c r="H94" s="21"/>
      <c r="I94" s="21"/>
      <c r="J94" s="21"/>
      <c r="K94" s="21"/>
      <c r="L94" s="21"/>
      <c r="M94" s="11"/>
    </row>
    <row r="95" spans="1:19" s="23" customFormat="1" x14ac:dyDescent="0.3">
      <c r="A95" s="16"/>
      <c r="B95" s="21"/>
      <c r="C95" s="16"/>
      <c r="D95" s="34"/>
      <c r="E95" s="21"/>
      <c r="F95" s="21"/>
      <c r="G95" s="21"/>
      <c r="H95" s="21"/>
      <c r="I95" s="21"/>
      <c r="J95" s="21"/>
      <c r="K95" s="21"/>
      <c r="L95" s="21"/>
      <c r="M95" s="11"/>
      <c r="N95" s="13"/>
      <c r="O95" s="41"/>
      <c r="P95" s="41"/>
      <c r="Q95" s="13"/>
      <c r="R95" s="13"/>
      <c r="S95" s="13"/>
    </row>
    <row r="96" spans="1:19" x14ac:dyDescent="0.3">
      <c r="A96" s="16"/>
      <c r="B96" s="21"/>
      <c r="C96" s="16"/>
      <c r="E96" s="21"/>
      <c r="F96" s="21"/>
      <c r="G96" s="21"/>
      <c r="H96" s="21"/>
      <c r="I96" s="21"/>
      <c r="J96" s="21"/>
      <c r="K96" s="21"/>
      <c r="L96" s="21"/>
      <c r="M96" s="11"/>
    </row>
    <row r="97" spans="1:19" x14ac:dyDescent="0.3">
      <c r="A97" s="16"/>
      <c r="B97" s="22"/>
      <c r="C97" s="18"/>
      <c r="D97" s="37"/>
      <c r="E97" s="22"/>
      <c r="F97" s="22"/>
      <c r="G97" s="22"/>
      <c r="H97" s="22"/>
      <c r="I97" s="22"/>
      <c r="J97" s="22"/>
      <c r="K97" s="22"/>
      <c r="L97" s="22"/>
      <c r="M97" s="12"/>
      <c r="N97" s="23"/>
      <c r="O97" s="42"/>
      <c r="P97" s="42"/>
      <c r="Q97" s="23"/>
      <c r="R97" s="23"/>
      <c r="S97" s="23"/>
    </row>
    <row r="98" spans="1:19" x14ac:dyDescent="0.3">
      <c r="A98" s="16"/>
      <c r="B98" s="22"/>
      <c r="C98" s="18"/>
      <c r="D98" s="37"/>
      <c r="E98" s="22"/>
      <c r="F98" s="22"/>
      <c r="G98" s="22"/>
      <c r="H98" s="22"/>
      <c r="I98" s="22"/>
      <c r="J98" s="22"/>
      <c r="K98" s="22"/>
      <c r="L98" s="22"/>
      <c r="M98" s="12"/>
      <c r="N98" s="23"/>
      <c r="O98" s="42"/>
      <c r="P98" s="42"/>
      <c r="Q98" s="23"/>
      <c r="R98" s="23"/>
      <c r="S98" s="23"/>
    </row>
    <row r="99" spans="1:19" x14ac:dyDescent="0.3">
      <c r="A99" s="16"/>
      <c r="B99" s="22"/>
      <c r="C99" s="18"/>
      <c r="D99" s="37"/>
      <c r="E99" s="22"/>
      <c r="F99" s="22"/>
      <c r="G99" s="22"/>
      <c r="H99" s="22"/>
      <c r="I99" s="22"/>
      <c r="J99" s="22"/>
      <c r="K99" s="22"/>
      <c r="L99" s="22"/>
      <c r="M99" s="12"/>
      <c r="N99" s="23"/>
      <c r="O99" s="42"/>
      <c r="P99" s="42"/>
      <c r="Q99" s="23"/>
      <c r="R99" s="23"/>
      <c r="S99" s="23"/>
    </row>
    <row r="100" spans="1:19" x14ac:dyDescent="0.3">
      <c r="M100" s="11"/>
      <c r="N100" s="11"/>
      <c r="Q100" s="11"/>
      <c r="R100" s="11"/>
      <c r="S100" s="11"/>
    </row>
  </sheetData>
  <sortState ref="A3:S34">
    <sortCondition ref="A2"/>
  </sortState>
  <mergeCells count="1">
    <mergeCell ref="A1:S1"/>
  </mergeCells>
  <phoneticPr fontId="3" type="noConversion"/>
  <printOptions horizontalCentered="1"/>
  <pageMargins left="7.874015748031496E-2" right="7.874015748031496E-2" top="0.39370078740157483" bottom="0.35433070866141736" header="0.31496062992125984" footer="0.31496062992125984"/>
  <pageSetup paperSize="9" orientation="landscape" r:id="rId1"/>
  <headerFooter>
    <oddFooter>第 &amp;P 頁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62"/>
  <sheetViews>
    <sheetView zoomScale="120" zoomScaleNormal="120" workbookViewId="0">
      <selection activeCell="C14" sqref="C14"/>
    </sheetView>
  </sheetViews>
  <sheetFormatPr defaultColWidth="8.77734375" defaultRowHeight="16.2" x14ac:dyDescent="0.3"/>
  <cols>
    <col min="1" max="1" width="9.21875" style="13" customWidth="1"/>
    <col min="2" max="2" width="8.33203125" style="19" customWidth="1"/>
    <col min="3" max="3" width="9.33203125" style="13" customWidth="1"/>
    <col min="4" max="4" width="10" style="34" customWidth="1"/>
    <col min="5" max="12" width="6.33203125" style="19" customWidth="1"/>
    <col min="13" max="13" width="4.44140625" style="13" customWidth="1"/>
    <col min="14" max="14" width="5.77734375" style="13" customWidth="1"/>
    <col min="15" max="15" width="8" style="41" customWidth="1"/>
    <col min="16" max="16" width="11.33203125" style="13" customWidth="1"/>
    <col min="17" max="16384" width="8.77734375" style="13"/>
  </cols>
  <sheetData>
    <row r="1" spans="1:16" s="14" customFormat="1" ht="36.75" customHeight="1" x14ac:dyDescent="0.3">
      <c r="A1" s="95" t="s">
        <v>90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</row>
    <row r="2" spans="1:16" s="27" customFormat="1" ht="35.4" customHeight="1" x14ac:dyDescent="0.3">
      <c r="A2" s="43" t="s">
        <v>13</v>
      </c>
      <c r="B2" s="43" t="s">
        <v>0</v>
      </c>
      <c r="C2" s="43" t="s">
        <v>1</v>
      </c>
      <c r="D2" s="44" t="s">
        <v>12</v>
      </c>
      <c r="E2" s="24" t="s">
        <v>2</v>
      </c>
      <c r="F2" s="24" t="s">
        <v>3</v>
      </c>
      <c r="G2" s="24" t="s">
        <v>4</v>
      </c>
      <c r="H2" s="24" t="s">
        <v>5</v>
      </c>
      <c r="I2" s="24" t="s">
        <v>6</v>
      </c>
      <c r="J2" s="24" t="s">
        <v>7</v>
      </c>
      <c r="K2" s="24" t="s">
        <v>15</v>
      </c>
      <c r="L2" s="24" t="s">
        <v>88</v>
      </c>
      <c r="M2" s="25" t="s">
        <v>8</v>
      </c>
      <c r="N2" s="24" t="s">
        <v>9</v>
      </c>
      <c r="O2" s="38" t="s">
        <v>10</v>
      </c>
      <c r="P2" s="26" t="s">
        <v>11</v>
      </c>
    </row>
    <row r="3" spans="1:16" s="30" customFormat="1" ht="30.75" customHeight="1" x14ac:dyDescent="0.3">
      <c r="A3" s="32" t="s">
        <v>42</v>
      </c>
      <c r="B3" s="32" t="s">
        <v>14</v>
      </c>
      <c r="C3" s="32" t="s">
        <v>17</v>
      </c>
      <c r="D3" s="28" t="s">
        <v>83</v>
      </c>
      <c r="E3" s="32">
        <v>601</v>
      </c>
      <c r="F3" s="32"/>
      <c r="G3" s="32"/>
      <c r="H3" s="32"/>
      <c r="I3" s="32">
        <v>601</v>
      </c>
      <c r="J3" s="32">
        <v>601</v>
      </c>
      <c r="K3" s="32">
        <v>601</v>
      </c>
      <c r="L3" s="32">
        <v>100</v>
      </c>
      <c r="M3" s="31">
        <f>COUNT(E3:K3)</f>
        <v>4</v>
      </c>
      <c r="N3" s="32">
        <f>SUM(M3:M3)</f>
        <v>4</v>
      </c>
      <c r="O3" s="39">
        <f>N3*208+L3</f>
        <v>932</v>
      </c>
      <c r="P3" s="6">
        <f>O3</f>
        <v>932</v>
      </c>
    </row>
    <row r="4" spans="1:16" s="30" customFormat="1" ht="15.6" customHeight="1" x14ac:dyDescent="0.3">
      <c r="A4" s="32"/>
      <c r="B4" s="32"/>
      <c r="C4" s="32"/>
      <c r="D4" s="28"/>
      <c r="E4" s="32"/>
      <c r="F4" s="32"/>
      <c r="G4" s="32"/>
      <c r="H4" s="32"/>
      <c r="I4" s="32"/>
      <c r="J4" s="32"/>
      <c r="K4" s="32"/>
      <c r="L4" s="32"/>
      <c r="M4" s="31"/>
      <c r="N4" s="32"/>
      <c r="O4" s="39"/>
      <c r="P4" s="6"/>
    </row>
    <row r="5" spans="1:16" s="30" customFormat="1" ht="15.6" customHeight="1" x14ac:dyDescent="0.3">
      <c r="A5" s="15" t="s">
        <v>92</v>
      </c>
      <c r="B5" s="61" t="s">
        <v>94</v>
      </c>
      <c r="C5" s="61"/>
      <c r="D5" s="61"/>
      <c r="E5" s="61"/>
      <c r="F5" s="61"/>
      <c r="G5" s="61"/>
      <c r="H5" s="61"/>
      <c r="I5" s="61"/>
      <c r="J5" s="32"/>
      <c r="K5" s="32"/>
      <c r="L5" s="32"/>
      <c r="M5" s="31"/>
      <c r="N5" s="32"/>
      <c r="O5" s="39"/>
      <c r="P5" s="6"/>
    </row>
    <row r="6" spans="1:16" ht="15.6" customHeight="1" x14ac:dyDescent="0.3">
      <c r="B6" s="96" t="s">
        <v>93</v>
      </c>
      <c r="C6" s="96"/>
      <c r="D6" s="96"/>
      <c r="E6" s="96"/>
      <c r="F6" s="96"/>
      <c r="G6" s="96"/>
    </row>
    <row r="7" spans="1:16" s="2" customFormat="1" ht="24" customHeight="1" x14ac:dyDescent="0.3">
      <c r="A7" s="8" t="s">
        <v>89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9"/>
      <c r="N7" s="8"/>
      <c r="O7" s="1"/>
      <c r="P7" s="8"/>
    </row>
    <row r="8" spans="1:16" customFormat="1" x14ac:dyDescent="0.3">
      <c r="A8" s="3" t="s">
        <v>91</v>
      </c>
      <c r="B8" s="7"/>
      <c r="C8" s="4"/>
      <c r="D8" s="35"/>
      <c r="E8" s="4"/>
      <c r="F8" s="5"/>
      <c r="G8" s="5"/>
      <c r="H8" s="5"/>
      <c r="I8" s="5"/>
      <c r="J8" s="4"/>
      <c r="K8" s="4"/>
      <c r="L8" s="4"/>
      <c r="M8" s="10"/>
      <c r="N8" s="4"/>
      <c r="O8" s="40"/>
    </row>
    <row r="9" spans="1:16" customFormat="1" x14ac:dyDescent="0.3">
      <c r="B9" s="1"/>
      <c r="D9" s="36"/>
      <c r="E9" s="1"/>
      <c r="F9" s="1"/>
      <c r="G9" s="1"/>
      <c r="H9" s="1"/>
      <c r="I9" s="1"/>
      <c r="J9" s="1"/>
      <c r="K9" s="1"/>
      <c r="L9" s="1"/>
      <c r="M9" s="13"/>
      <c r="O9" s="40"/>
    </row>
    <row r="11" spans="1:16" s="20" customFormat="1" x14ac:dyDescent="0.3">
      <c r="A11" s="16"/>
      <c r="B11" s="21"/>
      <c r="C11" s="16"/>
      <c r="D11" s="34"/>
      <c r="E11" s="21"/>
      <c r="F11" s="21"/>
      <c r="G11" s="21"/>
      <c r="H11" s="21"/>
      <c r="I11" s="21"/>
      <c r="J11" s="21"/>
      <c r="K11" s="21"/>
      <c r="L11" s="21"/>
      <c r="M11" s="11"/>
      <c r="N11" s="13"/>
      <c r="O11" s="41"/>
      <c r="P11" s="13"/>
    </row>
    <row r="12" spans="1:16" s="20" customFormat="1" x14ac:dyDescent="0.3">
      <c r="A12" s="16"/>
      <c r="B12" s="21"/>
      <c r="C12" s="16"/>
      <c r="D12" s="34"/>
      <c r="E12" s="21"/>
      <c r="F12" s="21"/>
      <c r="G12" s="21"/>
      <c r="H12" s="21"/>
      <c r="I12" s="21"/>
      <c r="J12" s="21"/>
      <c r="K12" s="21"/>
      <c r="L12" s="21"/>
      <c r="M12" s="11"/>
      <c r="N12" s="13"/>
      <c r="O12" s="41"/>
      <c r="P12" s="13"/>
    </row>
    <row r="13" spans="1:16" s="20" customFormat="1" x14ac:dyDescent="0.3">
      <c r="A13" s="16"/>
      <c r="B13" s="21"/>
      <c r="C13" s="16"/>
      <c r="D13" s="34"/>
      <c r="E13" s="21"/>
      <c r="F13" s="21"/>
      <c r="G13" s="21"/>
      <c r="H13" s="21"/>
      <c r="I13" s="21"/>
      <c r="J13" s="21"/>
      <c r="K13" s="21"/>
      <c r="L13" s="21"/>
      <c r="M13" s="11"/>
      <c r="N13" s="13"/>
      <c r="O13" s="41"/>
      <c r="P13" s="13"/>
    </row>
    <row r="14" spans="1:16" s="20" customFormat="1" x14ac:dyDescent="0.3">
      <c r="A14" s="16"/>
      <c r="B14" s="21"/>
      <c r="C14" s="16"/>
      <c r="D14" s="34"/>
      <c r="E14" s="21"/>
      <c r="F14" s="21"/>
      <c r="G14" s="21"/>
      <c r="H14" s="21"/>
      <c r="I14" s="21"/>
      <c r="J14" s="21"/>
      <c r="K14" s="21"/>
      <c r="L14" s="21"/>
      <c r="M14" s="11"/>
      <c r="N14" s="13"/>
      <c r="O14" s="41"/>
      <c r="P14" s="13"/>
    </row>
    <row r="15" spans="1:16" s="20" customFormat="1" x14ac:dyDescent="0.3">
      <c r="A15" s="16"/>
      <c r="B15" s="21"/>
      <c r="C15" s="16"/>
      <c r="D15" s="34"/>
      <c r="E15" s="21"/>
      <c r="F15" s="21"/>
      <c r="G15" s="21"/>
      <c r="H15" s="21"/>
      <c r="I15" s="21"/>
      <c r="J15" s="21"/>
      <c r="K15" s="21"/>
      <c r="L15" s="21"/>
      <c r="M15" s="11"/>
      <c r="N15" s="13"/>
      <c r="O15" s="41"/>
      <c r="P15" s="13"/>
    </row>
    <row r="16" spans="1:16" s="20" customFormat="1" x14ac:dyDescent="0.3">
      <c r="A16" s="16"/>
      <c r="B16" s="21"/>
      <c r="C16" s="16"/>
      <c r="D16" s="34"/>
      <c r="E16" s="21"/>
      <c r="F16" s="21"/>
      <c r="G16" s="21"/>
      <c r="H16" s="21"/>
      <c r="I16" s="21"/>
      <c r="J16" s="21"/>
      <c r="K16" s="21"/>
      <c r="L16" s="21"/>
      <c r="M16" s="11"/>
      <c r="N16" s="13"/>
      <c r="O16" s="41"/>
      <c r="P16" s="13"/>
    </row>
    <row r="17" spans="1:16" s="20" customFormat="1" x14ac:dyDescent="0.3">
      <c r="A17" s="16"/>
      <c r="B17" s="21"/>
      <c r="C17" s="16"/>
      <c r="D17" s="34"/>
      <c r="E17" s="21"/>
      <c r="F17" s="21"/>
      <c r="G17" s="21"/>
      <c r="H17" s="21"/>
      <c r="I17" s="21"/>
      <c r="J17" s="21"/>
      <c r="K17" s="21"/>
      <c r="L17" s="21"/>
      <c r="M17" s="11"/>
      <c r="N17" s="13"/>
      <c r="O17" s="41"/>
      <c r="P17" s="13"/>
    </row>
    <row r="18" spans="1:16" s="20" customFormat="1" x14ac:dyDescent="0.3">
      <c r="A18" s="16"/>
      <c r="B18" s="21"/>
      <c r="C18" s="16"/>
      <c r="D18" s="34"/>
      <c r="E18" s="21"/>
      <c r="F18" s="21"/>
      <c r="G18" s="21"/>
      <c r="H18" s="21"/>
      <c r="I18" s="21"/>
      <c r="J18" s="21"/>
      <c r="K18" s="21"/>
      <c r="L18" s="21"/>
      <c r="M18" s="11"/>
      <c r="N18" s="13"/>
      <c r="O18" s="41"/>
      <c r="P18" s="13"/>
    </row>
    <row r="19" spans="1:16" s="20" customFormat="1" x14ac:dyDescent="0.3">
      <c r="A19" s="16"/>
      <c r="B19" s="21"/>
      <c r="C19" s="16"/>
      <c r="D19" s="34"/>
      <c r="E19" s="21"/>
      <c r="F19" s="21"/>
      <c r="G19" s="21"/>
      <c r="H19" s="21"/>
      <c r="I19" s="21"/>
      <c r="J19" s="21"/>
      <c r="K19" s="21"/>
      <c r="L19" s="21"/>
      <c r="M19" s="11"/>
      <c r="N19" s="13"/>
      <c r="O19" s="41"/>
      <c r="P19" s="13"/>
    </row>
    <row r="20" spans="1:16" s="20" customFormat="1" x14ac:dyDescent="0.3">
      <c r="A20" s="16"/>
      <c r="B20" s="21"/>
      <c r="C20" s="16"/>
      <c r="D20" s="34"/>
      <c r="E20" s="21"/>
      <c r="F20" s="21"/>
      <c r="G20" s="21"/>
      <c r="H20" s="21"/>
      <c r="I20" s="21"/>
      <c r="J20" s="21"/>
      <c r="K20" s="21"/>
      <c r="L20" s="21"/>
      <c r="M20" s="11"/>
      <c r="N20" s="13"/>
      <c r="O20" s="41"/>
      <c r="P20" s="13"/>
    </row>
    <row r="21" spans="1:16" s="20" customFormat="1" x14ac:dyDescent="0.3">
      <c r="A21" s="16"/>
      <c r="B21" s="22"/>
      <c r="C21" s="18"/>
      <c r="D21" s="37"/>
      <c r="E21" s="22"/>
      <c r="F21" s="22"/>
      <c r="G21" s="22"/>
      <c r="H21" s="22"/>
      <c r="I21" s="22"/>
      <c r="J21" s="22"/>
      <c r="K21" s="22"/>
      <c r="L21" s="22"/>
      <c r="M21" s="12"/>
      <c r="N21" s="23"/>
      <c r="O21" s="42"/>
      <c r="P21" s="23"/>
    </row>
    <row r="22" spans="1:16" x14ac:dyDescent="0.3">
      <c r="A22" s="16"/>
      <c r="B22" s="21"/>
      <c r="C22" s="16"/>
      <c r="E22" s="21"/>
      <c r="F22" s="21"/>
      <c r="G22" s="21"/>
      <c r="H22" s="21"/>
      <c r="I22" s="21"/>
      <c r="J22" s="21"/>
      <c r="K22" s="21"/>
      <c r="L22" s="21"/>
      <c r="M22" s="11"/>
    </row>
    <row r="23" spans="1:16" x14ac:dyDescent="0.3">
      <c r="A23" s="16"/>
      <c r="B23" s="21"/>
      <c r="C23" s="16"/>
      <c r="E23" s="21"/>
      <c r="F23" s="21"/>
      <c r="G23" s="21"/>
      <c r="H23" s="21"/>
      <c r="I23" s="21"/>
      <c r="J23" s="21"/>
      <c r="K23" s="21"/>
      <c r="L23" s="21"/>
      <c r="M23" s="11"/>
    </row>
    <row r="24" spans="1:16" x14ac:dyDescent="0.3">
      <c r="A24" s="16"/>
      <c r="B24" s="21"/>
      <c r="C24" s="16"/>
      <c r="E24" s="21"/>
      <c r="F24" s="21"/>
      <c r="G24" s="21"/>
      <c r="H24" s="21"/>
      <c r="I24" s="21"/>
      <c r="J24" s="21"/>
      <c r="K24" s="21"/>
      <c r="L24" s="21"/>
      <c r="M24" s="11"/>
    </row>
    <row r="25" spans="1:16" x14ac:dyDescent="0.3">
      <c r="A25" s="16"/>
      <c r="B25" s="21"/>
      <c r="C25" s="16"/>
      <c r="E25" s="21"/>
      <c r="F25" s="21"/>
      <c r="G25" s="21"/>
      <c r="H25" s="21"/>
      <c r="I25" s="21"/>
      <c r="J25" s="21"/>
      <c r="K25" s="21"/>
      <c r="L25" s="21"/>
      <c r="M25" s="11"/>
    </row>
    <row r="26" spans="1:16" x14ac:dyDescent="0.3">
      <c r="A26" s="16"/>
      <c r="B26" s="21"/>
      <c r="C26" s="16"/>
      <c r="E26" s="21"/>
      <c r="F26" s="21"/>
      <c r="G26" s="21"/>
      <c r="H26" s="21"/>
      <c r="I26" s="21"/>
      <c r="J26" s="21"/>
      <c r="K26" s="21"/>
      <c r="L26" s="21"/>
      <c r="M26" s="11"/>
    </row>
    <row r="27" spans="1:16" x14ac:dyDescent="0.3">
      <c r="A27" s="16"/>
      <c r="B27" s="21"/>
      <c r="C27" s="16"/>
      <c r="E27" s="21"/>
      <c r="F27" s="21"/>
      <c r="G27" s="21"/>
      <c r="H27" s="21"/>
      <c r="I27" s="21"/>
      <c r="J27" s="21"/>
      <c r="K27" s="21"/>
      <c r="L27" s="21"/>
      <c r="M27" s="11"/>
    </row>
    <row r="28" spans="1:16" x14ac:dyDescent="0.3">
      <c r="A28" s="16"/>
      <c r="B28" s="21"/>
      <c r="C28" s="16"/>
      <c r="E28" s="21"/>
      <c r="F28" s="21"/>
      <c r="G28" s="21"/>
      <c r="H28" s="21"/>
      <c r="I28" s="21"/>
      <c r="J28" s="21"/>
      <c r="K28" s="21"/>
      <c r="L28" s="21"/>
      <c r="M28" s="11"/>
    </row>
    <row r="29" spans="1:16" x14ac:dyDescent="0.3">
      <c r="A29" s="16"/>
      <c r="B29" s="21"/>
      <c r="C29" s="16"/>
      <c r="E29" s="21"/>
      <c r="F29" s="21"/>
      <c r="G29" s="21"/>
      <c r="H29" s="21"/>
      <c r="I29" s="21"/>
      <c r="J29" s="21"/>
      <c r="K29" s="21"/>
      <c r="L29" s="21"/>
      <c r="M29" s="11"/>
    </row>
    <row r="30" spans="1:16" x14ac:dyDescent="0.3">
      <c r="A30" s="16"/>
      <c r="B30" s="21"/>
      <c r="C30" s="16"/>
      <c r="E30" s="21"/>
      <c r="F30" s="21"/>
      <c r="G30" s="21"/>
      <c r="H30" s="21"/>
      <c r="I30" s="21"/>
      <c r="J30" s="21"/>
      <c r="K30" s="21"/>
      <c r="L30" s="21"/>
      <c r="M30" s="11"/>
    </row>
    <row r="31" spans="1:16" x14ac:dyDescent="0.3">
      <c r="A31" s="16"/>
      <c r="B31" s="21"/>
      <c r="C31" s="16"/>
      <c r="E31" s="21"/>
      <c r="F31" s="21"/>
      <c r="G31" s="21"/>
      <c r="H31" s="21"/>
      <c r="I31" s="21"/>
      <c r="J31" s="21"/>
      <c r="K31" s="21"/>
      <c r="L31" s="21"/>
      <c r="M31" s="11"/>
    </row>
    <row r="32" spans="1:16" x14ac:dyDescent="0.3">
      <c r="A32" s="16"/>
      <c r="B32" s="21"/>
      <c r="C32" s="16"/>
      <c r="E32" s="21"/>
      <c r="F32" s="21"/>
      <c r="G32" s="21"/>
      <c r="H32" s="21"/>
      <c r="I32" s="21"/>
      <c r="J32" s="21"/>
      <c r="K32" s="21"/>
      <c r="L32" s="21"/>
      <c r="M32" s="11"/>
    </row>
    <row r="33" spans="1:13" x14ac:dyDescent="0.3">
      <c r="A33" s="16"/>
      <c r="B33" s="21"/>
      <c r="C33" s="16"/>
      <c r="E33" s="21"/>
      <c r="F33" s="21"/>
      <c r="G33" s="21"/>
      <c r="H33" s="21"/>
      <c r="I33" s="21"/>
      <c r="J33" s="21"/>
      <c r="K33" s="21"/>
      <c r="L33" s="21"/>
      <c r="M33" s="11"/>
    </row>
    <row r="34" spans="1:13" x14ac:dyDescent="0.3">
      <c r="A34" s="16"/>
      <c r="B34" s="21"/>
      <c r="C34" s="16"/>
      <c r="E34" s="21"/>
      <c r="F34" s="21"/>
      <c r="G34" s="21"/>
      <c r="H34" s="21"/>
      <c r="I34" s="21"/>
      <c r="J34" s="21"/>
      <c r="K34" s="21"/>
      <c r="L34" s="21"/>
      <c r="M34" s="11"/>
    </row>
    <row r="35" spans="1:13" x14ac:dyDescent="0.3">
      <c r="A35" s="16"/>
      <c r="B35" s="21"/>
      <c r="C35" s="16"/>
      <c r="E35" s="21"/>
      <c r="F35" s="21"/>
      <c r="G35" s="21"/>
      <c r="H35" s="21"/>
      <c r="I35" s="21"/>
      <c r="J35" s="21"/>
      <c r="K35" s="21"/>
      <c r="L35" s="21"/>
      <c r="M35" s="11"/>
    </row>
    <row r="36" spans="1:13" x14ac:dyDescent="0.3">
      <c r="A36" s="16"/>
      <c r="B36" s="21"/>
      <c r="C36" s="16"/>
      <c r="E36" s="21"/>
      <c r="F36" s="21"/>
      <c r="G36" s="21"/>
      <c r="H36" s="21"/>
      <c r="I36" s="21"/>
      <c r="J36" s="21"/>
      <c r="K36" s="21"/>
      <c r="L36" s="21"/>
      <c r="M36" s="11"/>
    </row>
    <row r="37" spans="1:13" x14ac:dyDescent="0.3">
      <c r="A37" s="16"/>
      <c r="B37" s="21"/>
      <c r="C37" s="16"/>
      <c r="E37" s="21"/>
      <c r="F37" s="21"/>
      <c r="G37" s="21"/>
      <c r="H37" s="21"/>
      <c r="I37" s="21"/>
      <c r="J37" s="21"/>
      <c r="K37" s="21"/>
      <c r="L37" s="21"/>
      <c r="M37" s="11"/>
    </row>
    <row r="38" spans="1:13" x14ac:dyDescent="0.3">
      <c r="A38" s="16"/>
      <c r="B38" s="21"/>
      <c r="C38" s="16"/>
      <c r="E38" s="21"/>
      <c r="F38" s="21"/>
      <c r="G38" s="21"/>
      <c r="H38" s="21"/>
      <c r="I38" s="21"/>
      <c r="J38" s="21"/>
      <c r="K38" s="21"/>
      <c r="L38" s="21"/>
      <c r="M38" s="11"/>
    </row>
    <row r="39" spans="1:13" x14ac:dyDescent="0.3">
      <c r="A39" s="16"/>
      <c r="B39" s="21"/>
      <c r="C39" s="16"/>
      <c r="E39" s="21"/>
      <c r="F39" s="21"/>
      <c r="G39" s="21"/>
      <c r="H39" s="21"/>
      <c r="I39" s="21"/>
      <c r="J39" s="21"/>
      <c r="K39" s="21"/>
      <c r="L39" s="21"/>
      <c r="M39" s="11"/>
    </row>
    <row r="40" spans="1:13" x14ac:dyDescent="0.3">
      <c r="A40" s="16"/>
      <c r="B40" s="21"/>
      <c r="C40" s="16"/>
      <c r="E40" s="21"/>
      <c r="F40" s="21"/>
      <c r="G40" s="21"/>
      <c r="H40" s="21"/>
      <c r="I40" s="21"/>
      <c r="J40" s="21"/>
      <c r="K40" s="21"/>
      <c r="L40" s="21"/>
      <c r="M40" s="11"/>
    </row>
    <row r="41" spans="1:13" x14ac:dyDescent="0.3">
      <c r="A41" s="16"/>
      <c r="B41" s="21"/>
      <c r="C41" s="16"/>
      <c r="E41" s="21"/>
      <c r="F41" s="21"/>
      <c r="G41" s="21"/>
      <c r="H41" s="21"/>
      <c r="I41" s="21"/>
      <c r="J41" s="21"/>
      <c r="K41" s="21"/>
      <c r="L41" s="21"/>
      <c r="M41" s="11"/>
    </row>
    <row r="42" spans="1:13" x14ac:dyDescent="0.3">
      <c r="A42" s="16"/>
      <c r="B42" s="21"/>
      <c r="C42" s="16"/>
      <c r="E42" s="21"/>
      <c r="F42" s="21"/>
      <c r="G42" s="21"/>
      <c r="H42" s="21"/>
      <c r="I42" s="21"/>
      <c r="J42" s="21"/>
      <c r="K42" s="21"/>
      <c r="L42" s="21"/>
      <c r="M42" s="11"/>
    </row>
    <row r="43" spans="1:13" x14ac:dyDescent="0.3">
      <c r="A43" s="16"/>
      <c r="B43" s="21"/>
      <c r="C43" s="16"/>
      <c r="E43" s="21"/>
      <c r="F43" s="21"/>
      <c r="G43" s="21"/>
      <c r="H43" s="21"/>
      <c r="I43" s="21"/>
      <c r="J43" s="21"/>
      <c r="K43" s="21"/>
      <c r="L43" s="21"/>
      <c r="M43" s="11"/>
    </row>
    <row r="44" spans="1:13" x14ac:dyDescent="0.3">
      <c r="A44" s="16"/>
      <c r="B44" s="21"/>
      <c r="C44" s="16"/>
      <c r="E44" s="21"/>
      <c r="F44" s="21"/>
      <c r="G44" s="21"/>
      <c r="H44" s="21"/>
      <c r="I44" s="21"/>
      <c r="J44" s="21"/>
      <c r="K44" s="21"/>
      <c r="L44" s="21"/>
      <c r="M44" s="11"/>
    </row>
    <row r="45" spans="1:13" x14ac:dyDescent="0.3">
      <c r="A45" s="16"/>
      <c r="B45" s="21"/>
      <c r="C45" s="16"/>
      <c r="E45" s="21"/>
      <c r="F45" s="21"/>
      <c r="G45" s="21"/>
      <c r="H45" s="21"/>
      <c r="I45" s="21"/>
      <c r="J45" s="21"/>
      <c r="K45" s="21"/>
      <c r="L45" s="21"/>
      <c r="M45" s="11"/>
    </row>
    <row r="46" spans="1:13" x14ac:dyDescent="0.3">
      <c r="A46" s="16"/>
      <c r="B46" s="21"/>
      <c r="C46" s="16"/>
      <c r="E46" s="21"/>
      <c r="F46" s="21"/>
      <c r="G46" s="21"/>
      <c r="H46" s="21"/>
      <c r="I46" s="21"/>
      <c r="J46" s="21"/>
      <c r="K46" s="21"/>
      <c r="L46" s="21"/>
      <c r="M46" s="11"/>
    </row>
    <row r="47" spans="1:13" x14ac:dyDescent="0.3">
      <c r="A47" s="16"/>
      <c r="B47" s="21"/>
      <c r="C47" s="16"/>
      <c r="E47" s="21"/>
      <c r="F47" s="21"/>
      <c r="G47" s="21"/>
      <c r="H47" s="21"/>
      <c r="I47" s="21"/>
      <c r="J47" s="21"/>
      <c r="K47" s="21"/>
      <c r="L47" s="21"/>
      <c r="M47" s="11"/>
    </row>
    <row r="48" spans="1:13" x14ac:dyDescent="0.3">
      <c r="A48" s="16"/>
      <c r="B48" s="21"/>
      <c r="C48" s="16"/>
      <c r="E48" s="21"/>
      <c r="F48" s="21"/>
      <c r="G48" s="21"/>
      <c r="H48" s="21"/>
      <c r="I48" s="21"/>
      <c r="J48" s="21"/>
      <c r="K48" s="21"/>
      <c r="L48" s="21"/>
      <c r="M48" s="11"/>
    </row>
    <row r="49" spans="1:16" x14ac:dyDescent="0.3">
      <c r="A49" s="16"/>
      <c r="B49" s="21"/>
      <c r="C49" s="16"/>
      <c r="E49" s="21"/>
      <c r="F49" s="21"/>
      <c r="G49" s="21"/>
      <c r="H49" s="21"/>
      <c r="I49" s="21"/>
      <c r="J49" s="21"/>
      <c r="K49" s="21"/>
      <c r="L49" s="21"/>
      <c r="M49" s="11"/>
    </row>
    <row r="50" spans="1:16" x14ac:dyDescent="0.3">
      <c r="A50" s="16"/>
      <c r="B50" s="21"/>
      <c r="C50" s="16"/>
      <c r="E50" s="21"/>
      <c r="F50" s="21"/>
      <c r="G50" s="21"/>
      <c r="H50" s="21"/>
      <c r="I50" s="21"/>
      <c r="J50" s="21"/>
      <c r="K50" s="21"/>
      <c r="L50" s="21"/>
      <c r="M50" s="11"/>
    </row>
    <row r="51" spans="1:16" x14ac:dyDescent="0.3">
      <c r="A51" s="16"/>
      <c r="B51" s="21"/>
      <c r="C51" s="16"/>
      <c r="E51" s="21"/>
      <c r="F51" s="21"/>
      <c r="G51" s="21"/>
      <c r="H51" s="21"/>
      <c r="I51" s="21"/>
      <c r="J51" s="21"/>
      <c r="K51" s="21"/>
      <c r="L51" s="21"/>
      <c r="M51" s="11"/>
    </row>
    <row r="52" spans="1:16" x14ac:dyDescent="0.3">
      <c r="A52" s="16"/>
      <c r="B52" s="21"/>
      <c r="C52" s="16"/>
      <c r="E52" s="21"/>
      <c r="F52" s="21"/>
      <c r="G52" s="21"/>
      <c r="H52" s="21"/>
      <c r="I52" s="21"/>
      <c r="J52" s="21"/>
      <c r="K52" s="21"/>
      <c r="L52" s="21"/>
      <c r="M52" s="11"/>
    </row>
    <row r="53" spans="1:16" x14ac:dyDescent="0.3">
      <c r="A53" s="16"/>
      <c r="B53" s="21"/>
      <c r="C53" s="16"/>
      <c r="E53" s="21"/>
      <c r="F53" s="21"/>
      <c r="G53" s="21"/>
      <c r="H53" s="21"/>
      <c r="I53" s="21"/>
      <c r="J53" s="21"/>
      <c r="K53" s="21"/>
      <c r="L53" s="21"/>
      <c r="M53" s="11"/>
    </row>
    <row r="54" spans="1:16" x14ac:dyDescent="0.3">
      <c r="A54" s="18"/>
      <c r="B54" s="22"/>
      <c r="C54" s="18"/>
      <c r="D54" s="37"/>
      <c r="E54" s="22"/>
      <c r="F54" s="22"/>
      <c r="G54" s="22"/>
      <c r="H54" s="22"/>
      <c r="I54" s="22"/>
      <c r="J54" s="22"/>
      <c r="K54" s="22"/>
      <c r="L54" s="22"/>
      <c r="M54" s="12"/>
      <c r="N54" s="23"/>
      <c r="O54" s="42"/>
      <c r="P54" s="23"/>
    </row>
    <row r="55" spans="1:16" x14ac:dyDescent="0.3">
      <c r="A55" s="16"/>
      <c r="B55" s="21"/>
      <c r="C55" s="16"/>
      <c r="E55" s="21"/>
      <c r="F55" s="21"/>
      <c r="G55" s="21"/>
      <c r="H55" s="21"/>
      <c r="I55" s="21"/>
      <c r="J55" s="21"/>
      <c r="K55" s="21"/>
      <c r="L55" s="21"/>
      <c r="M55" s="11"/>
    </row>
    <row r="56" spans="1:16" x14ac:dyDescent="0.3">
      <c r="A56" s="16"/>
      <c r="B56" s="21"/>
      <c r="C56" s="16"/>
      <c r="E56" s="21"/>
      <c r="F56" s="21"/>
      <c r="G56" s="21"/>
      <c r="H56" s="21"/>
      <c r="I56" s="21"/>
      <c r="J56" s="21"/>
      <c r="K56" s="21"/>
      <c r="L56" s="21"/>
      <c r="M56" s="11"/>
    </row>
    <row r="57" spans="1:16" s="23" customFormat="1" x14ac:dyDescent="0.3">
      <c r="A57" s="16"/>
      <c r="B57" s="21"/>
      <c r="C57" s="16"/>
      <c r="D57" s="34"/>
      <c r="E57" s="21"/>
      <c r="F57" s="21"/>
      <c r="G57" s="21"/>
      <c r="H57" s="21"/>
      <c r="I57" s="21"/>
      <c r="J57" s="21"/>
      <c r="K57" s="21"/>
      <c r="L57" s="21"/>
      <c r="M57" s="11"/>
      <c r="N57" s="13"/>
      <c r="O57" s="41"/>
      <c r="P57" s="13"/>
    </row>
    <row r="58" spans="1:16" x14ac:dyDescent="0.3">
      <c r="A58" s="16"/>
      <c r="B58" s="21"/>
      <c r="C58" s="16"/>
      <c r="E58" s="21"/>
      <c r="F58" s="21"/>
      <c r="G58" s="21"/>
      <c r="H58" s="21"/>
      <c r="I58" s="21"/>
      <c r="J58" s="21"/>
      <c r="K58" s="21"/>
      <c r="L58" s="21"/>
      <c r="M58" s="11"/>
    </row>
    <row r="59" spans="1:16" x14ac:dyDescent="0.3">
      <c r="A59" s="16"/>
      <c r="B59" s="22"/>
      <c r="C59" s="18"/>
      <c r="D59" s="37"/>
      <c r="E59" s="22"/>
      <c r="F59" s="22"/>
      <c r="G59" s="22"/>
      <c r="H59" s="22"/>
      <c r="I59" s="22"/>
      <c r="J59" s="22"/>
      <c r="K59" s="22"/>
      <c r="L59" s="22"/>
      <c r="M59" s="12"/>
      <c r="N59" s="23"/>
      <c r="O59" s="42"/>
      <c r="P59" s="23"/>
    </row>
    <row r="60" spans="1:16" x14ac:dyDescent="0.3">
      <c r="A60" s="16"/>
      <c r="B60" s="22"/>
      <c r="C60" s="18"/>
      <c r="D60" s="37"/>
      <c r="E60" s="22"/>
      <c r="F60" s="22"/>
      <c r="G60" s="22"/>
      <c r="H60" s="22"/>
      <c r="I60" s="22"/>
      <c r="J60" s="22"/>
      <c r="K60" s="22"/>
      <c r="L60" s="22"/>
      <c r="M60" s="12"/>
      <c r="N60" s="23"/>
      <c r="O60" s="42"/>
      <c r="P60" s="23"/>
    </row>
    <row r="61" spans="1:16" x14ac:dyDescent="0.3">
      <c r="A61" s="16"/>
      <c r="B61" s="22"/>
      <c r="C61" s="18"/>
      <c r="D61" s="37"/>
      <c r="E61" s="22"/>
      <c r="F61" s="22"/>
      <c r="G61" s="22"/>
      <c r="H61" s="22"/>
      <c r="I61" s="22"/>
      <c r="J61" s="22"/>
      <c r="K61" s="22"/>
      <c r="L61" s="22"/>
      <c r="M61" s="12"/>
      <c r="N61" s="23"/>
      <c r="O61" s="42"/>
      <c r="P61" s="23"/>
    </row>
    <row r="62" spans="1:16" x14ac:dyDescent="0.3">
      <c r="M62" s="11"/>
      <c r="N62" s="11"/>
      <c r="P62" s="11"/>
    </row>
  </sheetData>
  <mergeCells count="2">
    <mergeCell ref="A1:P1"/>
    <mergeCell ref="B6:G6"/>
  </mergeCells>
  <phoneticPr fontId="3" type="noConversion"/>
  <printOptions horizontalCentered="1"/>
  <pageMargins left="7.874015748031496E-2" right="7.874015748031496E-2" top="0.39370078740157483" bottom="0.35433070866141736" header="0.31496062992125984" footer="0.31496062992125984"/>
  <pageSetup paperSize="9" orientation="landscape" r:id="rId1"/>
  <headerFooter>
    <oddFooter>第 &amp;P 頁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2</vt:i4>
      </vt:variant>
    </vt:vector>
  </HeadingPairs>
  <TitlesOfParts>
    <vt:vector size="4" baseType="lpstr">
      <vt:lpstr>105.8~9 (2)</vt:lpstr>
      <vt:lpstr>專任代理</vt:lpstr>
      <vt:lpstr>'105.8~9 (2)'!Print_Titles</vt:lpstr>
      <vt:lpstr>專任代理!Print_Titles</vt:lpstr>
    </vt:vector>
  </TitlesOfParts>
  <Company>Acer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Acer Customer</dc:creator>
  <cp:lastModifiedBy>Windows 使用者</cp:lastModifiedBy>
  <cp:lastPrinted>2017-09-28T02:57:21Z</cp:lastPrinted>
  <dcterms:created xsi:type="dcterms:W3CDTF">2013-07-15T00:35:39Z</dcterms:created>
  <dcterms:modified xsi:type="dcterms:W3CDTF">2017-09-28T06:25:42Z</dcterms:modified>
</cp:coreProperties>
</file>