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061222\"/>
    </mc:Choice>
  </mc:AlternateContent>
  <bookViews>
    <workbookView xWindow="480" yWindow="288" windowWidth="14700" windowHeight="7680"/>
  </bookViews>
  <sheets>
    <sheet name="10612 (2)" sheetId="6" r:id="rId1"/>
  </sheets>
  <definedNames>
    <definedName name="_xlnm.Print_Titles" localSheetId="0">'10612 (2)'!$1:$2</definedName>
  </definedNames>
  <calcPr calcId="162913"/>
</workbook>
</file>

<file path=xl/calcChain.xml><?xml version="1.0" encoding="utf-8"?>
<calcChain xmlns="http://schemas.openxmlformats.org/spreadsheetml/2006/main">
  <c r="Y13" i="6" l="1"/>
  <c r="X13" i="6"/>
  <c r="W13" i="6"/>
  <c r="V13" i="6"/>
  <c r="U13" i="6"/>
  <c r="T13" i="6"/>
  <c r="S13" i="6"/>
  <c r="Q13" i="6"/>
  <c r="P13" i="6"/>
  <c r="O13" i="6"/>
  <c r="N13" i="6"/>
  <c r="M13" i="6"/>
  <c r="L13" i="6"/>
  <c r="K13" i="6"/>
  <c r="J13" i="6"/>
  <c r="I13" i="6"/>
  <c r="H13" i="6"/>
  <c r="Y12" i="6"/>
  <c r="X12" i="6"/>
  <c r="W12" i="6"/>
  <c r="V12" i="6"/>
  <c r="U12" i="6"/>
  <c r="T12" i="6"/>
  <c r="S12" i="6"/>
  <c r="Q12" i="6"/>
  <c r="P12" i="6"/>
  <c r="O12" i="6"/>
  <c r="N12" i="6"/>
  <c r="M12" i="6"/>
  <c r="L12" i="6"/>
  <c r="K12" i="6"/>
  <c r="J12" i="6"/>
  <c r="I12" i="6"/>
  <c r="H12" i="6"/>
  <c r="Y10" i="6"/>
  <c r="X10" i="6"/>
  <c r="W10" i="6"/>
  <c r="V10" i="6"/>
  <c r="U10" i="6"/>
  <c r="T10" i="6"/>
  <c r="S10" i="6"/>
  <c r="Q10" i="6"/>
  <c r="P10" i="6"/>
  <c r="O10" i="6"/>
  <c r="N10" i="6"/>
  <c r="M10" i="6"/>
  <c r="L10" i="6"/>
  <c r="K10" i="6"/>
  <c r="J10" i="6"/>
  <c r="I10" i="6"/>
  <c r="H10" i="6"/>
  <c r="Y7" i="6"/>
  <c r="X7" i="6"/>
  <c r="W7" i="6"/>
  <c r="V7" i="6"/>
  <c r="U7" i="6"/>
  <c r="T7" i="6"/>
  <c r="S7" i="6"/>
  <c r="Q7" i="6"/>
  <c r="P7" i="6"/>
  <c r="O7" i="6"/>
  <c r="N7" i="6"/>
  <c r="M7" i="6"/>
  <c r="L7" i="6"/>
  <c r="K7" i="6"/>
  <c r="J7" i="6"/>
  <c r="I7" i="6"/>
  <c r="H7" i="6"/>
  <c r="Y5" i="6"/>
  <c r="X5" i="6"/>
  <c r="W5" i="6"/>
  <c r="V5" i="6"/>
  <c r="U5" i="6"/>
  <c r="T5" i="6"/>
  <c r="S5" i="6"/>
  <c r="Q5" i="6"/>
  <c r="P5" i="6"/>
  <c r="O5" i="6"/>
  <c r="N5" i="6"/>
  <c r="M5" i="6"/>
  <c r="L5" i="6"/>
  <c r="K5" i="6"/>
  <c r="J5" i="6"/>
  <c r="I5" i="6"/>
  <c r="H5" i="6"/>
  <c r="L11" i="6"/>
  <c r="Y11" i="6" s="1"/>
  <c r="L9" i="6"/>
  <c r="Q9" i="6" s="1"/>
  <c r="L8" i="6"/>
  <c r="Y8" i="6" s="1"/>
  <c r="L6" i="6"/>
  <c r="Q6" i="6" s="1"/>
  <c r="L4" i="6"/>
  <c r="Q4" i="6" s="1"/>
  <c r="L3" i="6"/>
  <c r="Y3" i="6" s="1"/>
  <c r="Y9" i="6" l="1"/>
  <c r="Y4" i="6"/>
  <c r="Q11" i="6"/>
  <c r="Y6" i="6"/>
  <c r="Q8" i="6"/>
  <c r="Q3" i="6"/>
</calcChain>
</file>

<file path=xl/sharedStrings.xml><?xml version="1.0" encoding="utf-8"?>
<sst xmlns="http://schemas.openxmlformats.org/spreadsheetml/2006/main" count="72" uniqueCount="58">
  <si>
    <t>請假人</t>
  </si>
  <si>
    <t>假別</t>
  </si>
  <si>
    <t>代課人</t>
    <phoneticPr fontId="20" type="noConversion"/>
  </si>
  <si>
    <t>學歷</t>
    <phoneticPr fontId="20" type="noConversion"/>
  </si>
  <si>
    <t>薪額</t>
    <phoneticPr fontId="20" type="noConversion"/>
  </si>
  <si>
    <t>代課起迄</t>
    <phoneticPr fontId="20" type="noConversion"/>
  </si>
  <si>
    <t>合計天數</t>
    <phoneticPr fontId="20" type="noConversion"/>
  </si>
  <si>
    <t>總日額(元)</t>
    <phoneticPr fontId="20" type="noConversion"/>
  </si>
  <si>
    <t>實領金額</t>
    <phoneticPr fontId="20" type="noConversion"/>
  </si>
  <si>
    <t>製表                                 教務處                                   出納組長                                人事室                                     會計室                               校長</t>
    <phoneticPr fontId="20" type="noConversion"/>
  </si>
  <si>
    <t>應領金額</t>
    <phoneticPr fontId="20" type="noConversion"/>
  </si>
  <si>
    <t>導師費/特教津貼(元)</t>
    <phoneticPr fontId="20" type="noConversion"/>
  </si>
  <si>
    <t>學術研究費(元)</t>
    <phoneticPr fontId="20" type="noConversion"/>
  </si>
  <si>
    <t>導師費及學術研究費8折各1日</t>
    <phoneticPr fontId="18" type="noConversion"/>
  </si>
  <si>
    <t>蔡美瑩</t>
  </si>
  <si>
    <t>吳宜芬</t>
  </si>
  <si>
    <t>研所畢</t>
  </si>
  <si>
    <t>潘馥琦</t>
  </si>
  <si>
    <t>喪假</t>
  </si>
  <si>
    <t>大學畢</t>
  </si>
  <si>
    <t>產假</t>
  </si>
  <si>
    <t>教師資格(有無教師證)</t>
    <phoneticPr fontId="20" type="noConversion"/>
  </si>
  <si>
    <t>11月勞保代扣</t>
    <phoneticPr fontId="18" type="noConversion"/>
  </si>
  <si>
    <t>備  註</t>
    <phoneticPr fontId="20" type="noConversion"/>
  </si>
  <si>
    <t>台南市北區文元國小106年12月份日薪代課教師日數費用明細表</t>
    <phoneticPr fontId="20" type="noConversion"/>
  </si>
  <si>
    <t>11月健保代扣</t>
    <phoneticPr fontId="18" type="noConversion"/>
  </si>
  <si>
    <t>12月勞保代扣</t>
  </si>
  <si>
    <t>12月健保代扣</t>
  </si>
  <si>
    <t>11月勞保機補</t>
    <phoneticPr fontId="18" type="noConversion"/>
  </si>
  <si>
    <t>11月健保機補</t>
    <phoneticPr fontId="18" type="noConversion"/>
  </si>
  <si>
    <t>11月勞退機補</t>
    <phoneticPr fontId="18" type="noConversion"/>
  </si>
  <si>
    <t>12月勞保機補</t>
  </si>
  <si>
    <t>12月健保機補</t>
  </si>
  <si>
    <t>12月勞退機補</t>
  </si>
  <si>
    <t>12/1~12/7</t>
  </si>
  <si>
    <t>蔡金秀</t>
  </si>
  <si>
    <t>12/19</t>
  </si>
  <si>
    <t>有</t>
    <phoneticPr fontId="18" type="noConversion"/>
  </si>
  <si>
    <t>無</t>
    <phoneticPr fontId="18" type="noConversion"/>
  </si>
  <si>
    <t>請領總額</t>
    <phoneticPr fontId="18" type="noConversion"/>
  </si>
  <si>
    <t>12/8~12/29</t>
    <phoneticPr fontId="18" type="noConversion"/>
  </si>
  <si>
    <t>導師費及學術研究費各5日</t>
    <phoneticPr fontId="18" type="noConversion"/>
  </si>
  <si>
    <t>導師費及學術研究費各16日</t>
    <phoneticPr fontId="18" type="noConversion"/>
  </si>
  <si>
    <t>育嬰假</t>
    <phoneticPr fontId="18" type="noConversion"/>
  </si>
  <si>
    <t>蔡青穎</t>
    <phoneticPr fontId="18" type="noConversion"/>
  </si>
  <si>
    <t>11/2、14</t>
    <phoneticPr fontId="18" type="noConversion"/>
  </si>
  <si>
    <t>黃彩瑜等2人</t>
    <phoneticPr fontId="18" type="noConversion"/>
  </si>
  <si>
    <t>黃筠方</t>
  </si>
  <si>
    <t>簡紹雯</t>
  </si>
  <si>
    <t>11/1~11/17</t>
    <phoneticPr fontId="18" type="noConversion"/>
  </si>
  <si>
    <t>楊玲玲</t>
    <phoneticPr fontId="18" type="noConversion"/>
  </si>
  <si>
    <t>12/26</t>
    <phoneticPr fontId="18" type="noConversion"/>
  </si>
  <si>
    <t>吳宜芬 合計</t>
  </si>
  <si>
    <t>潘馥琦 合計</t>
  </si>
  <si>
    <t>蔡青穎 合計</t>
  </si>
  <si>
    <t>簡紹雯 合計</t>
  </si>
  <si>
    <t>總計</t>
  </si>
  <si>
    <t>（列報所得）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</si>
</sst>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30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  <font>
      <b/>
      <sz val="9"/>
      <name val="新細明體"/>
      <family val="1"/>
      <charset val="136"/>
      <scheme val="minor"/>
    </font>
    <font>
      <sz val="6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176" fontId="24" fillId="33" borderId="0" xfId="0" applyNumberFormat="1" applyFont="1" applyFill="1">
      <alignment vertical="center"/>
    </xf>
    <xf numFmtId="176" fontId="24" fillId="0" borderId="0" xfId="0" applyNumberFormat="1" applyFont="1">
      <alignment vertical="center"/>
    </xf>
    <xf numFmtId="176" fontId="24" fillId="0" borderId="0" xfId="0" applyNumberFormat="1" applyFont="1" applyAlignment="1">
      <alignment horizontal="right" vertical="center"/>
    </xf>
    <xf numFmtId="176" fontId="24" fillId="0" borderId="0" xfId="0" applyNumberFormat="1" applyFont="1" applyAlignment="1">
      <alignment horizontal="center" vertical="center"/>
    </xf>
    <xf numFmtId="0" fontId="24" fillId="0" borderId="0" xfId="0" applyFont="1">
      <alignment vertical="center"/>
    </xf>
    <xf numFmtId="0" fontId="24" fillId="0" borderId="0" xfId="0" applyFont="1" applyAlignment="1">
      <alignment vertical="center"/>
    </xf>
    <xf numFmtId="176" fontId="23" fillId="33" borderId="0" xfId="0" applyNumberFormat="1" applyFont="1" applyFill="1" applyBorder="1" applyAlignment="1">
      <alignment horizontal="center" vertical="center" wrapText="1"/>
    </xf>
    <xf numFmtId="176" fontId="24" fillId="33" borderId="0" xfId="0" applyNumberFormat="1" applyFont="1" applyFill="1" applyBorder="1" applyAlignment="1">
      <alignment horizontal="right" vertical="center"/>
    </xf>
    <xf numFmtId="176" fontId="24" fillId="33" borderId="0" xfId="0" applyNumberFormat="1" applyFont="1" applyFill="1" applyBorder="1">
      <alignment vertical="center"/>
    </xf>
    <xf numFmtId="176" fontId="25" fillId="0" borderId="0" xfId="0" applyNumberFormat="1" applyFont="1" applyFill="1" applyBorder="1" applyAlignment="1">
      <alignment horizontal="center" vertical="center"/>
    </xf>
    <xf numFmtId="176" fontId="22" fillId="0" borderId="11" xfId="0" applyNumberFormat="1" applyFont="1" applyFill="1" applyBorder="1" applyAlignment="1">
      <alignment horizontal="center" vertical="center"/>
    </xf>
    <xf numFmtId="176" fontId="22" fillId="0" borderId="11" xfId="0" applyNumberFormat="1" applyFont="1" applyFill="1" applyBorder="1" applyAlignment="1">
      <alignment horizontal="center" vertical="center" wrapText="1"/>
    </xf>
    <xf numFmtId="176" fontId="25" fillId="0" borderId="0" xfId="0" applyNumberFormat="1" applyFont="1" applyFill="1" applyBorder="1" applyAlignment="1">
      <alignment horizontal="center" vertical="center" wrapText="1"/>
    </xf>
    <xf numFmtId="49" fontId="25" fillId="0" borderId="0" xfId="0" applyNumberFormat="1" applyFont="1" applyFill="1" applyBorder="1" applyAlignment="1">
      <alignment horizontal="left" vertical="center" wrapText="1"/>
    </xf>
    <xf numFmtId="176" fontId="22" fillId="0" borderId="11" xfId="0" applyNumberFormat="1" applyFont="1" applyBorder="1" applyAlignment="1">
      <alignment horizontal="center" vertical="center"/>
    </xf>
    <xf numFmtId="176" fontId="22" fillId="0" borderId="11" xfId="0" applyNumberFormat="1" applyFont="1" applyBorder="1" applyAlignment="1">
      <alignment horizontal="center" vertical="center" wrapText="1"/>
    </xf>
    <xf numFmtId="176" fontId="21" fillId="0" borderId="0" xfId="0" applyNumberFormat="1" applyFont="1" applyAlignment="1">
      <alignment horizontal="center" vertical="center"/>
    </xf>
    <xf numFmtId="176" fontId="26" fillId="0" borderId="11" xfId="0" applyNumberFormat="1" applyFont="1" applyFill="1" applyBorder="1" applyAlignment="1">
      <alignment horizontal="center" vertical="center" wrapText="1"/>
    </xf>
    <xf numFmtId="176" fontId="27" fillId="0" borderId="0" xfId="0" applyNumberFormat="1" applyFont="1" applyFill="1" applyBorder="1" applyAlignment="1">
      <alignment vertical="center" wrapText="1"/>
    </xf>
    <xf numFmtId="176" fontId="21" fillId="0" borderId="11" xfId="0" applyNumberFormat="1" applyFont="1" applyFill="1" applyBorder="1" applyAlignment="1">
      <alignment horizontal="center" vertical="center"/>
    </xf>
    <xf numFmtId="176" fontId="24" fillId="33" borderId="0" xfId="0" applyNumberFormat="1" applyFont="1" applyFill="1" applyBorder="1" applyAlignment="1">
      <alignment horizontal="left" vertical="center"/>
    </xf>
    <xf numFmtId="176" fontId="23" fillId="0" borderId="0" xfId="0" applyNumberFormat="1" applyFont="1" applyFill="1" applyBorder="1" applyAlignment="1">
      <alignment horizontal="center" vertical="center" wrapText="1"/>
    </xf>
    <xf numFmtId="176" fontId="25" fillId="34" borderId="0" xfId="0" applyNumberFormat="1" applyFont="1" applyFill="1" applyBorder="1" applyAlignment="1">
      <alignment horizontal="center" vertical="center"/>
    </xf>
    <xf numFmtId="49" fontId="25" fillId="34" borderId="0" xfId="0" applyNumberFormat="1" applyFont="1" applyFill="1" applyBorder="1" applyAlignment="1">
      <alignment horizontal="left" vertical="center" wrapText="1"/>
    </xf>
    <xf numFmtId="176" fontId="29" fillId="0" borderId="0" xfId="0" applyNumberFormat="1" applyFont="1" applyBorder="1" applyAlignment="1">
      <alignment vertical="center" wrapText="1"/>
    </xf>
    <xf numFmtId="176" fontId="29" fillId="33" borderId="0" xfId="0" applyNumberFormat="1" applyFont="1" applyFill="1">
      <alignment vertical="center"/>
    </xf>
    <xf numFmtId="176" fontId="29" fillId="33" borderId="0" xfId="0" applyNumberFormat="1" applyFont="1" applyFill="1" applyBorder="1">
      <alignment vertical="center"/>
    </xf>
    <xf numFmtId="176" fontId="24" fillId="0" borderId="0" xfId="0" applyNumberFormat="1" applyFont="1" applyFill="1" applyBorder="1" applyAlignment="1">
      <alignment horizontal="left" vertical="center"/>
    </xf>
    <xf numFmtId="176" fontId="29" fillId="0" borderId="0" xfId="0" applyNumberFormat="1" applyFont="1" applyFill="1" applyBorder="1" applyAlignment="1">
      <alignment horizontal="center" vertical="center" wrapText="1"/>
    </xf>
    <xf numFmtId="176" fontId="29" fillId="0" borderId="0" xfId="0" applyNumberFormat="1" applyFont="1" applyFill="1" applyBorder="1" applyAlignment="1">
      <alignment horizontal="center" vertical="center"/>
    </xf>
    <xf numFmtId="176" fontId="25" fillId="33" borderId="0" xfId="0" applyNumberFormat="1" applyFont="1" applyFill="1" applyBorder="1" applyAlignment="1">
      <alignment horizontal="left" vertical="center"/>
    </xf>
    <xf numFmtId="176" fontId="28" fillId="0" borderId="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176" fontId="24" fillId="0" borderId="0" xfId="0" applyNumberFormat="1" applyFont="1" applyFill="1" applyBorder="1" applyAlignment="1">
      <alignment horizontal="center" vertical="center"/>
    </xf>
    <xf numFmtId="49" fontId="29" fillId="0" borderId="0" xfId="0" applyNumberFormat="1" applyFont="1" applyFill="1" applyBorder="1" applyAlignment="1">
      <alignment horizontal="left" vertical="center" wrapText="1"/>
    </xf>
    <xf numFmtId="176" fontId="28" fillId="33" borderId="10" xfId="0" applyNumberFormat="1" applyFont="1" applyFill="1" applyBorder="1" applyAlignment="1">
      <alignment horizontal="center" vertical="center"/>
    </xf>
    <xf numFmtId="176" fontId="23" fillId="33" borderId="10" xfId="0" applyNumberFormat="1" applyFont="1" applyFill="1" applyBorder="1" applyAlignment="1">
      <alignment horizontal="center" vertical="center" wrapText="1"/>
    </xf>
    <xf numFmtId="176" fontId="25" fillId="0" borderId="10" xfId="0" applyNumberFormat="1" applyFont="1" applyFill="1" applyBorder="1" applyAlignment="1">
      <alignment horizontal="center" vertical="center"/>
    </xf>
    <xf numFmtId="176" fontId="25" fillId="0" borderId="10" xfId="0" applyNumberFormat="1" applyFont="1" applyFill="1" applyBorder="1" applyAlignment="1">
      <alignment horizontal="center" vertical="center" wrapText="1"/>
    </xf>
    <xf numFmtId="49" fontId="25" fillId="0" borderId="10" xfId="0" applyNumberFormat="1" applyFont="1" applyFill="1" applyBorder="1" applyAlignment="1">
      <alignment horizontal="left" vertical="center" wrapText="1"/>
    </xf>
    <xf numFmtId="176" fontId="24" fillId="33" borderId="10" xfId="0" applyNumberFormat="1" applyFont="1" applyFill="1" applyBorder="1" applyAlignment="1">
      <alignment horizontal="right" vertical="center"/>
    </xf>
    <xf numFmtId="176" fontId="24" fillId="33" borderId="10" xfId="0" applyNumberFormat="1" applyFont="1" applyFill="1" applyBorder="1">
      <alignment vertical="center"/>
    </xf>
    <xf numFmtId="176" fontId="27" fillId="0" borderId="10" xfId="0" applyNumberFormat="1" applyFont="1" applyFill="1" applyBorder="1" applyAlignment="1">
      <alignment vertical="center" wrapText="1"/>
    </xf>
    <xf numFmtId="176" fontId="29" fillId="0" borderId="10" xfId="0" applyNumberFormat="1" applyFont="1" applyBorder="1" applyAlignment="1">
      <alignment vertical="center" wrapText="1"/>
    </xf>
    <xf numFmtId="176" fontId="29" fillId="33" borderId="10" xfId="0" applyNumberFormat="1" applyFont="1" applyFill="1" applyBorder="1">
      <alignment vertical="center"/>
    </xf>
    <xf numFmtId="0" fontId="28" fillId="0" borderId="10" xfId="0" applyFont="1" applyFill="1" applyBorder="1" applyAlignment="1">
      <alignment horizontal="center" vertical="center"/>
    </xf>
    <xf numFmtId="176" fontId="23" fillId="0" borderId="10" xfId="0" applyNumberFormat="1" applyFont="1" applyFill="1" applyBorder="1" applyAlignment="1">
      <alignment horizontal="center" vertical="center" wrapText="1"/>
    </xf>
    <xf numFmtId="176" fontId="25" fillId="34" borderId="10" xfId="0" applyNumberFormat="1" applyFont="1" applyFill="1" applyBorder="1" applyAlignment="1">
      <alignment horizontal="center" vertical="center"/>
    </xf>
    <xf numFmtId="49" fontId="25" fillId="34" borderId="10" xfId="0" applyNumberFormat="1" applyFont="1" applyFill="1" applyBorder="1" applyAlignment="1">
      <alignment horizontal="left" vertical="center" wrapText="1"/>
    </xf>
    <xf numFmtId="176" fontId="28" fillId="0" borderId="10" xfId="0" applyNumberFormat="1" applyFont="1" applyFill="1" applyBorder="1" applyAlignment="1">
      <alignment horizontal="center" vertical="center"/>
    </xf>
    <xf numFmtId="176" fontId="29" fillId="0" borderId="10" xfId="0" applyNumberFormat="1" applyFont="1" applyFill="1" applyBorder="1" applyAlignment="1">
      <alignment horizontal="center" vertical="center" wrapText="1"/>
    </xf>
    <xf numFmtId="176" fontId="29" fillId="0" borderId="10" xfId="0" applyNumberFormat="1" applyFont="1" applyFill="1" applyBorder="1" applyAlignment="1">
      <alignment horizontal="center" vertical="center"/>
    </xf>
    <xf numFmtId="49" fontId="29" fillId="0" borderId="10" xfId="0" applyNumberFormat="1" applyFont="1" applyFill="1" applyBorder="1" applyAlignment="1">
      <alignment horizontal="left" vertical="center" wrapText="1"/>
    </xf>
    <xf numFmtId="176" fontId="24" fillId="33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176" fontId="29" fillId="0" borderId="0" xfId="0" applyNumberFormat="1" applyFont="1" applyFill="1" applyBorder="1" applyAlignment="1">
      <alignment horizontal="left" vertical="center"/>
    </xf>
    <xf numFmtId="176" fontId="20" fillId="0" borderId="0" xfId="0" applyNumberFormat="1" applyFont="1" applyFill="1" applyBorder="1" applyAlignment="1">
      <alignment horizontal="center" vertical="center" wrapText="1"/>
    </xf>
    <xf numFmtId="176" fontId="29" fillId="33" borderId="0" xfId="0" applyNumberFormat="1" applyFont="1" applyFill="1" applyBorder="1" applyAlignment="1">
      <alignment horizontal="right" vertical="center"/>
    </xf>
    <xf numFmtId="176" fontId="29" fillId="0" borderId="0" xfId="0" applyNumberFormat="1" applyFont="1" applyFill="1" applyBorder="1" applyAlignment="1">
      <alignment vertical="center" wrapText="1"/>
    </xf>
    <xf numFmtId="176" fontId="19" fillId="0" borderId="10" xfId="0" applyNumberFormat="1" applyFont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176" fontId="24" fillId="35" borderId="0" xfId="0" applyNumberFormat="1" applyFont="1" applyFill="1" applyBorder="1" applyAlignment="1">
      <alignment horizontal="left" vertical="center"/>
    </xf>
    <xf numFmtId="176" fontId="24" fillId="35" borderId="0" xfId="0" applyNumberFormat="1" applyFont="1" applyFill="1" applyBorder="1" applyAlignment="1">
      <alignment horizontal="center" vertical="center"/>
    </xf>
    <xf numFmtId="176" fontId="23" fillId="35" borderId="0" xfId="0" applyNumberFormat="1" applyFont="1" applyFill="1" applyBorder="1" applyAlignment="1">
      <alignment horizontal="center" vertical="center" wrapText="1"/>
    </xf>
    <xf numFmtId="176" fontId="25" fillId="35" borderId="0" xfId="0" applyNumberFormat="1" applyFont="1" applyFill="1" applyBorder="1" applyAlignment="1">
      <alignment horizontal="center" vertical="center"/>
    </xf>
    <xf numFmtId="176" fontId="29" fillId="35" borderId="0" xfId="0" applyNumberFormat="1" applyFont="1" applyFill="1" applyBorder="1" applyAlignment="1">
      <alignment horizontal="center" vertical="center" wrapText="1"/>
    </xf>
    <xf numFmtId="176" fontId="29" fillId="35" borderId="0" xfId="0" applyNumberFormat="1" applyFont="1" applyFill="1" applyBorder="1" applyAlignment="1">
      <alignment horizontal="center" vertical="center"/>
    </xf>
    <xf numFmtId="49" fontId="25" fillId="35" borderId="0" xfId="0" applyNumberFormat="1" applyFont="1" applyFill="1" applyBorder="1" applyAlignment="1">
      <alignment horizontal="left" vertical="center" wrapText="1"/>
    </xf>
    <xf numFmtId="176" fontId="24" fillId="35" borderId="0" xfId="0" applyNumberFormat="1" applyFont="1" applyFill="1" applyBorder="1" applyAlignment="1">
      <alignment horizontal="right" vertical="center"/>
    </xf>
    <xf numFmtId="176" fontId="24" fillId="35" borderId="0" xfId="0" applyNumberFormat="1" applyFont="1" applyFill="1" applyBorder="1">
      <alignment vertical="center"/>
    </xf>
    <xf numFmtId="176" fontId="27" fillId="35" borderId="0" xfId="0" applyNumberFormat="1" applyFont="1" applyFill="1" applyBorder="1" applyAlignment="1">
      <alignment vertical="center" wrapText="1"/>
    </xf>
    <xf numFmtId="176" fontId="29" fillId="35" borderId="0" xfId="0" applyNumberFormat="1" applyFont="1" applyFill="1" applyBorder="1" applyAlignment="1">
      <alignment vertical="center" wrapText="1"/>
    </xf>
    <xf numFmtId="176" fontId="29" fillId="35" borderId="0" xfId="0" applyNumberFormat="1" applyFont="1" applyFill="1" applyBorder="1">
      <alignment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tabSelected="1" topLeftCell="A10" zoomScaleNormal="100" workbookViewId="0">
      <selection activeCell="N10" sqref="N10"/>
    </sheetView>
  </sheetViews>
  <sheetFormatPr defaultColWidth="8.77734375" defaultRowHeight="16.2" outlineLevelRow="2"/>
  <cols>
    <col min="1" max="2" width="8.109375" style="2" customWidth="1"/>
    <col min="3" max="3" width="5.44140625" style="2" customWidth="1"/>
    <col min="4" max="4" width="4.88671875" style="2" customWidth="1"/>
    <col min="5" max="5" width="4.88671875" style="4" customWidth="1"/>
    <col min="6" max="6" width="4.21875" style="4" customWidth="1"/>
    <col min="7" max="7" width="5.77734375" style="2" customWidth="1"/>
    <col min="8" max="8" width="4.21875" style="3" customWidth="1"/>
    <col min="9" max="10" width="7.109375" style="2" customWidth="1"/>
    <col min="11" max="11" width="7.109375" style="3" customWidth="1"/>
    <col min="12" max="12" width="7.88671875" style="3" customWidth="1"/>
    <col min="13" max="13" width="4.77734375" style="3" customWidth="1"/>
    <col min="14" max="16" width="4.5546875" style="3" customWidth="1"/>
    <col min="17" max="17" width="7.77734375" style="3" customWidth="1"/>
    <col min="18" max="18" width="7.88671875" style="3" customWidth="1"/>
    <col min="19" max="24" width="4.6640625" style="2" customWidth="1"/>
    <col min="25" max="25" width="7.44140625" style="2" customWidth="1"/>
    <col min="26" max="16384" width="8.77734375" style="2"/>
  </cols>
  <sheetData>
    <row r="1" spans="1:25" ht="28.5" customHeight="1">
      <c r="A1" s="60" t="s">
        <v>24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</row>
    <row r="2" spans="1:25" s="17" customFormat="1" ht="70.2" customHeight="1">
      <c r="A2" s="11" t="s">
        <v>0</v>
      </c>
      <c r="B2" s="20" t="s">
        <v>2</v>
      </c>
      <c r="C2" s="12" t="s">
        <v>1</v>
      </c>
      <c r="D2" s="11" t="s">
        <v>3</v>
      </c>
      <c r="E2" s="12" t="s">
        <v>21</v>
      </c>
      <c r="F2" s="11" t="s">
        <v>4</v>
      </c>
      <c r="G2" s="12" t="s">
        <v>5</v>
      </c>
      <c r="H2" s="12" t="s">
        <v>6</v>
      </c>
      <c r="I2" s="16" t="s">
        <v>7</v>
      </c>
      <c r="J2" s="16" t="s">
        <v>12</v>
      </c>
      <c r="K2" s="16" t="s">
        <v>11</v>
      </c>
      <c r="L2" s="16" t="s">
        <v>10</v>
      </c>
      <c r="M2" s="16" t="s">
        <v>22</v>
      </c>
      <c r="N2" s="16" t="s">
        <v>25</v>
      </c>
      <c r="O2" s="16" t="s">
        <v>26</v>
      </c>
      <c r="P2" s="16" t="s">
        <v>27</v>
      </c>
      <c r="Q2" s="16" t="s">
        <v>8</v>
      </c>
      <c r="R2" s="15" t="s">
        <v>23</v>
      </c>
      <c r="S2" s="18" t="s">
        <v>28</v>
      </c>
      <c r="T2" s="16" t="s">
        <v>29</v>
      </c>
      <c r="U2" s="16" t="s">
        <v>30</v>
      </c>
      <c r="V2" s="18" t="s">
        <v>31</v>
      </c>
      <c r="W2" s="16" t="s">
        <v>32</v>
      </c>
      <c r="X2" s="16" t="s">
        <v>33</v>
      </c>
      <c r="Y2" s="15" t="s">
        <v>39</v>
      </c>
    </row>
    <row r="3" spans="1:25" s="1" customFormat="1" ht="26.4" customHeight="1" outlineLevel="2">
      <c r="A3" s="9" t="s">
        <v>14</v>
      </c>
      <c r="B3" s="54" t="s">
        <v>15</v>
      </c>
      <c r="C3" s="7" t="s">
        <v>20</v>
      </c>
      <c r="D3" s="10" t="s">
        <v>16</v>
      </c>
      <c r="E3" s="13" t="s">
        <v>37</v>
      </c>
      <c r="F3" s="10">
        <v>245</v>
      </c>
      <c r="G3" s="14" t="s">
        <v>34</v>
      </c>
      <c r="H3" s="8">
        <v>5</v>
      </c>
      <c r="I3" s="9">
        <v>4102</v>
      </c>
      <c r="J3" s="9">
        <v>3735</v>
      </c>
      <c r="K3" s="8">
        <v>484</v>
      </c>
      <c r="L3" s="8">
        <f>SUM(I3:K3)</f>
        <v>8321</v>
      </c>
      <c r="M3" s="8">
        <v>962</v>
      </c>
      <c r="N3" s="9">
        <v>746</v>
      </c>
      <c r="O3" s="9">
        <v>962</v>
      </c>
      <c r="P3" s="9">
        <v>746</v>
      </c>
      <c r="Q3" s="9">
        <f>L3-SUM(M3:P3)</f>
        <v>4905</v>
      </c>
      <c r="R3" s="19" t="s">
        <v>41</v>
      </c>
      <c r="S3" s="25">
        <v>3422</v>
      </c>
      <c r="T3" s="26">
        <v>2401</v>
      </c>
      <c r="U3" s="26">
        <v>3180</v>
      </c>
      <c r="V3" s="26">
        <v>3422</v>
      </c>
      <c r="W3" s="26">
        <v>2401</v>
      </c>
      <c r="X3" s="26">
        <v>3180</v>
      </c>
      <c r="Y3" s="1">
        <f>L3+SUM(S3:X3)</f>
        <v>26327</v>
      </c>
    </row>
    <row r="4" spans="1:25" s="1" customFormat="1" ht="26.4" customHeight="1" outlineLevel="2">
      <c r="A4" s="9" t="s">
        <v>14</v>
      </c>
      <c r="B4" s="54" t="s">
        <v>15</v>
      </c>
      <c r="C4" s="7" t="s">
        <v>43</v>
      </c>
      <c r="D4" s="10" t="s">
        <v>16</v>
      </c>
      <c r="E4" s="13" t="s">
        <v>37</v>
      </c>
      <c r="F4" s="10">
        <v>245</v>
      </c>
      <c r="G4" s="14" t="s">
        <v>40</v>
      </c>
      <c r="H4" s="8">
        <v>16</v>
      </c>
      <c r="I4" s="9">
        <v>13127</v>
      </c>
      <c r="J4" s="9">
        <v>11953</v>
      </c>
      <c r="K4" s="8">
        <v>1548</v>
      </c>
      <c r="L4" s="8">
        <f>SUM(I4:K4)</f>
        <v>26628</v>
      </c>
      <c r="M4" s="8"/>
      <c r="N4" s="9"/>
      <c r="O4" s="9"/>
      <c r="P4" s="9"/>
      <c r="Q4" s="9">
        <f>L4-SUM(M4:P4)</f>
        <v>26628</v>
      </c>
      <c r="R4" s="19" t="s">
        <v>42</v>
      </c>
      <c r="S4" s="25"/>
      <c r="T4" s="26"/>
      <c r="U4" s="26"/>
      <c r="V4" s="26"/>
      <c r="W4" s="26"/>
      <c r="X4" s="26"/>
      <c r="Y4" s="1">
        <f>L4+SUM(S4:X4)</f>
        <v>26628</v>
      </c>
    </row>
    <row r="5" spans="1:25" s="1" customFormat="1" ht="26.4" customHeight="1" outlineLevel="1">
      <c r="A5" s="9"/>
      <c r="B5" s="36" t="s">
        <v>52</v>
      </c>
      <c r="C5" s="37"/>
      <c r="D5" s="38"/>
      <c r="E5" s="39"/>
      <c r="F5" s="38"/>
      <c r="G5" s="40"/>
      <c r="H5" s="41">
        <f t="shared" ref="H5:Q5" si="0">SUBTOTAL(9,H3:H4)</f>
        <v>21</v>
      </c>
      <c r="I5" s="42">
        <f t="shared" si="0"/>
        <v>17229</v>
      </c>
      <c r="J5" s="42">
        <f t="shared" si="0"/>
        <v>15688</v>
      </c>
      <c r="K5" s="41">
        <f t="shared" si="0"/>
        <v>2032</v>
      </c>
      <c r="L5" s="41">
        <f t="shared" si="0"/>
        <v>34949</v>
      </c>
      <c r="M5" s="41">
        <f t="shared" si="0"/>
        <v>962</v>
      </c>
      <c r="N5" s="42">
        <f t="shared" si="0"/>
        <v>746</v>
      </c>
      <c r="O5" s="42">
        <f t="shared" si="0"/>
        <v>962</v>
      </c>
      <c r="P5" s="42">
        <f t="shared" si="0"/>
        <v>746</v>
      </c>
      <c r="Q5" s="42">
        <f t="shared" si="0"/>
        <v>31533</v>
      </c>
      <c r="R5" s="43"/>
      <c r="S5" s="44">
        <f t="shared" ref="S5:Y5" si="1">SUBTOTAL(9,S3:S4)</f>
        <v>3422</v>
      </c>
      <c r="T5" s="45">
        <f t="shared" si="1"/>
        <v>2401</v>
      </c>
      <c r="U5" s="45">
        <f t="shared" si="1"/>
        <v>3180</v>
      </c>
      <c r="V5" s="45">
        <f t="shared" si="1"/>
        <v>3422</v>
      </c>
      <c r="W5" s="45">
        <f t="shared" si="1"/>
        <v>2401</v>
      </c>
      <c r="X5" s="45">
        <f t="shared" si="1"/>
        <v>3180</v>
      </c>
      <c r="Y5" s="42">
        <f t="shared" si="1"/>
        <v>52955</v>
      </c>
    </row>
    <row r="6" spans="1:25" s="1" customFormat="1" ht="26.4" customHeight="1" outlineLevel="2">
      <c r="A6" s="21" t="s">
        <v>35</v>
      </c>
      <c r="B6" s="55" t="s">
        <v>17</v>
      </c>
      <c r="C6" s="22" t="s">
        <v>18</v>
      </c>
      <c r="D6" s="23" t="s">
        <v>19</v>
      </c>
      <c r="E6" s="13" t="s">
        <v>38</v>
      </c>
      <c r="F6" s="10">
        <v>170</v>
      </c>
      <c r="G6" s="24" t="s">
        <v>36</v>
      </c>
      <c r="H6" s="8">
        <v>1</v>
      </c>
      <c r="I6" s="9">
        <v>659</v>
      </c>
      <c r="J6" s="9">
        <v>519</v>
      </c>
      <c r="K6" s="8">
        <v>97</v>
      </c>
      <c r="L6" s="8">
        <f>SUM(I6:K6)</f>
        <v>1275</v>
      </c>
      <c r="M6" s="8">
        <v>56</v>
      </c>
      <c r="N6" s="9"/>
      <c r="O6" s="9">
        <v>28</v>
      </c>
      <c r="P6" s="9"/>
      <c r="Q6" s="9">
        <f>L6-SUM(M6:P6)</f>
        <v>1191</v>
      </c>
      <c r="R6" s="19" t="s">
        <v>13</v>
      </c>
      <c r="S6" s="25">
        <v>200</v>
      </c>
      <c r="T6" s="27"/>
      <c r="U6" s="27">
        <v>160</v>
      </c>
      <c r="V6" s="27"/>
      <c r="W6" s="27"/>
      <c r="X6" s="27"/>
      <c r="Y6" s="9">
        <f>L6+SUM(S6:X6)</f>
        <v>1635</v>
      </c>
    </row>
    <row r="7" spans="1:25" s="1" customFormat="1" ht="26.4" customHeight="1" outlineLevel="1">
      <c r="A7" s="21"/>
      <c r="B7" s="46" t="s">
        <v>53</v>
      </c>
      <c r="C7" s="47"/>
      <c r="D7" s="48"/>
      <c r="E7" s="39"/>
      <c r="F7" s="38"/>
      <c r="G7" s="49"/>
      <c r="H7" s="41">
        <f t="shared" ref="H7:Q7" si="2">SUBTOTAL(9,H6:H6)</f>
        <v>1</v>
      </c>
      <c r="I7" s="42">
        <f t="shared" si="2"/>
        <v>659</v>
      </c>
      <c r="J7" s="42">
        <f t="shared" si="2"/>
        <v>519</v>
      </c>
      <c r="K7" s="41">
        <f t="shared" si="2"/>
        <v>97</v>
      </c>
      <c r="L7" s="41">
        <f t="shared" si="2"/>
        <v>1275</v>
      </c>
      <c r="M7" s="41">
        <f t="shared" si="2"/>
        <v>56</v>
      </c>
      <c r="N7" s="42">
        <f t="shared" si="2"/>
        <v>0</v>
      </c>
      <c r="O7" s="42">
        <f t="shared" si="2"/>
        <v>28</v>
      </c>
      <c r="P7" s="42">
        <f t="shared" si="2"/>
        <v>0</v>
      </c>
      <c r="Q7" s="42">
        <f t="shared" si="2"/>
        <v>1191</v>
      </c>
      <c r="R7" s="43"/>
      <c r="S7" s="44">
        <f t="shared" ref="S7:Y7" si="3">SUBTOTAL(9,S6:S6)</f>
        <v>200</v>
      </c>
      <c r="T7" s="45">
        <f t="shared" si="3"/>
        <v>0</v>
      </c>
      <c r="U7" s="45">
        <f t="shared" si="3"/>
        <v>160</v>
      </c>
      <c r="V7" s="45">
        <f t="shared" si="3"/>
        <v>0</v>
      </c>
      <c r="W7" s="45">
        <f t="shared" si="3"/>
        <v>0</v>
      </c>
      <c r="X7" s="45">
        <f t="shared" si="3"/>
        <v>0</v>
      </c>
      <c r="Y7" s="42">
        <f t="shared" si="3"/>
        <v>1635</v>
      </c>
    </row>
    <row r="8" spans="1:25" s="1" customFormat="1" ht="26.4" customHeight="1" outlineLevel="2">
      <c r="A8" s="62" t="s">
        <v>50</v>
      </c>
      <c r="B8" s="63" t="s">
        <v>44</v>
      </c>
      <c r="C8" s="64" t="s">
        <v>18</v>
      </c>
      <c r="D8" s="65" t="s">
        <v>19</v>
      </c>
      <c r="E8" s="66" t="s">
        <v>38</v>
      </c>
      <c r="F8" s="67">
        <v>170</v>
      </c>
      <c r="G8" s="68" t="s">
        <v>51</v>
      </c>
      <c r="H8" s="69">
        <v>1</v>
      </c>
      <c r="I8" s="70">
        <v>659</v>
      </c>
      <c r="J8" s="70">
        <v>519</v>
      </c>
      <c r="K8" s="69">
        <v>97</v>
      </c>
      <c r="L8" s="69">
        <f>SUM(I8:K8)</f>
        <v>1275</v>
      </c>
      <c r="M8" s="69"/>
      <c r="N8" s="70"/>
      <c r="O8" s="70"/>
      <c r="P8" s="70"/>
      <c r="Q8" s="70">
        <f>L8-SUM(M8:P8)</f>
        <v>1275</v>
      </c>
      <c r="R8" s="71" t="s">
        <v>13</v>
      </c>
      <c r="S8" s="72"/>
      <c r="T8" s="73"/>
      <c r="U8" s="73"/>
      <c r="V8" s="73"/>
      <c r="W8" s="73"/>
      <c r="X8" s="73"/>
      <c r="Y8" s="70">
        <f>L8+SUM(S8:X8)</f>
        <v>1275</v>
      </c>
    </row>
    <row r="9" spans="1:25" s="1" customFormat="1" ht="26.4" customHeight="1" outlineLevel="2">
      <c r="A9" s="31" t="s">
        <v>46</v>
      </c>
      <c r="B9" s="34" t="s">
        <v>44</v>
      </c>
      <c r="C9" s="22"/>
      <c r="D9" s="10" t="s">
        <v>19</v>
      </c>
      <c r="E9" s="29" t="s">
        <v>38</v>
      </c>
      <c r="F9" s="30">
        <v>170</v>
      </c>
      <c r="G9" s="24" t="s">
        <v>45</v>
      </c>
      <c r="H9" s="8"/>
      <c r="I9" s="9"/>
      <c r="J9" s="9"/>
      <c r="K9" s="8"/>
      <c r="L9" s="8">
        <f>SUM(I9:K9)</f>
        <v>0</v>
      </c>
      <c r="M9" s="8"/>
      <c r="N9" s="9"/>
      <c r="O9" s="9"/>
      <c r="P9" s="9"/>
      <c r="Q9" s="9">
        <f>L9-SUM(M9:P9)</f>
        <v>0</v>
      </c>
      <c r="R9" s="19"/>
      <c r="S9" s="25">
        <v>278</v>
      </c>
      <c r="T9" s="27"/>
      <c r="U9" s="27">
        <v>224</v>
      </c>
      <c r="V9" s="27"/>
      <c r="W9" s="27"/>
      <c r="X9" s="27"/>
      <c r="Y9" s="9">
        <f>L9+SUM(S9:X9)</f>
        <v>502</v>
      </c>
    </row>
    <row r="10" spans="1:25" s="1" customFormat="1" ht="26.4" customHeight="1" outlineLevel="1">
      <c r="A10" s="31"/>
      <c r="B10" s="50" t="s">
        <v>54</v>
      </c>
      <c r="C10" s="47"/>
      <c r="D10" s="38"/>
      <c r="E10" s="51"/>
      <c r="F10" s="52"/>
      <c r="G10" s="49"/>
      <c r="H10" s="41">
        <f t="shared" ref="H10:Q10" si="4">SUBTOTAL(9,H8:H9)</f>
        <v>1</v>
      </c>
      <c r="I10" s="42">
        <f t="shared" si="4"/>
        <v>659</v>
      </c>
      <c r="J10" s="42">
        <f t="shared" si="4"/>
        <v>519</v>
      </c>
      <c r="K10" s="41">
        <f t="shared" si="4"/>
        <v>97</v>
      </c>
      <c r="L10" s="41">
        <f t="shared" si="4"/>
        <v>1275</v>
      </c>
      <c r="M10" s="41">
        <f t="shared" si="4"/>
        <v>0</v>
      </c>
      <c r="N10" s="42">
        <f t="shared" si="4"/>
        <v>0</v>
      </c>
      <c r="O10" s="42">
        <f t="shared" si="4"/>
        <v>0</v>
      </c>
      <c r="P10" s="42">
        <f t="shared" si="4"/>
        <v>0</v>
      </c>
      <c r="Q10" s="42">
        <f t="shared" si="4"/>
        <v>1275</v>
      </c>
      <c r="R10" s="43"/>
      <c r="S10" s="44">
        <f t="shared" ref="S10:Y10" si="5">SUBTOTAL(9,S8:S9)</f>
        <v>278</v>
      </c>
      <c r="T10" s="45">
        <f t="shared" si="5"/>
        <v>0</v>
      </c>
      <c r="U10" s="45">
        <f t="shared" si="5"/>
        <v>224</v>
      </c>
      <c r="V10" s="45">
        <f t="shared" si="5"/>
        <v>0</v>
      </c>
      <c r="W10" s="45">
        <f t="shared" si="5"/>
        <v>0</v>
      </c>
      <c r="X10" s="45">
        <f t="shared" si="5"/>
        <v>0</v>
      </c>
      <c r="Y10" s="42">
        <f t="shared" si="5"/>
        <v>1777</v>
      </c>
    </row>
    <row r="11" spans="1:25" s="1" customFormat="1" ht="26.4" customHeight="1" outlineLevel="2">
      <c r="A11" s="28" t="s">
        <v>47</v>
      </c>
      <c r="B11" s="34" t="s">
        <v>48</v>
      </c>
      <c r="C11" s="22" t="s">
        <v>20</v>
      </c>
      <c r="D11" s="10" t="s">
        <v>19</v>
      </c>
      <c r="E11" s="29" t="s">
        <v>38</v>
      </c>
      <c r="F11" s="30">
        <v>170</v>
      </c>
      <c r="G11" s="35" t="s">
        <v>49</v>
      </c>
      <c r="H11" s="8"/>
      <c r="I11" s="9"/>
      <c r="J11" s="9"/>
      <c r="K11" s="8"/>
      <c r="L11" s="8">
        <f>SUM(I11:K11)</f>
        <v>0</v>
      </c>
      <c r="M11" s="8"/>
      <c r="N11" s="9"/>
      <c r="O11" s="9"/>
      <c r="P11" s="9"/>
      <c r="Q11" s="9">
        <f>L11-SUM(M11:P11)</f>
        <v>0</v>
      </c>
      <c r="R11" s="19"/>
      <c r="S11" s="25">
        <v>1697</v>
      </c>
      <c r="T11" s="27"/>
      <c r="U11" s="27">
        <v>1363</v>
      </c>
      <c r="V11" s="27"/>
      <c r="W11" s="27"/>
      <c r="X11" s="27"/>
      <c r="Y11" s="9">
        <f>L11+SUM(S11:X11)</f>
        <v>3060</v>
      </c>
    </row>
    <row r="12" spans="1:25" s="1" customFormat="1" ht="26.4" customHeight="1" outlineLevel="1">
      <c r="A12" s="28"/>
      <c r="B12" s="50" t="s">
        <v>55</v>
      </c>
      <c r="C12" s="47"/>
      <c r="D12" s="38"/>
      <c r="E12" s="51"/>
      <c r="F12" s="52"/>
      <c r="G12" s="53"/>
      <c r="H12" s="41">
        <f t="shared" ref="H12:Q12" si="6">SUBTOTAL(9,H11:H11)</f>
        <v>0</v>
      </c>
      <c r="I12" s="42">
        <f t="shared" si="6"/>
        <v>0</v>
      </c>
      <c r="J12" s="42">
        <f t="shared" si="6"/>
        <v>0</v>
      </c>
      <c r="K12" s="41">
        <f t="shared" si="6"/>
        <v>0</v>
      </c>
      <c r="L12" s="41">
        <f t="shared" si="6"/>
        <v>0</v>
      </c>
      <c r="M12" s="41">
        <f t="shared" si="6"/>
        <v>0</v>
      </c>
      <c r="N12" s="42">
        <f t="shared" si="6"/>
        <v>0</v>
      </c>
      <c r="O12" s="42">
        <f t="shared" si="6"/>
        <v>0</v>
      </c>
      <c r="P12" s="42">
        <f t="shared" si="6"/>
        <v>0</v>
      </c>
      <c r="Q12" s="42">
        <f t="shared" si="6"/>
        <v>0</v>
      </c>
      <c r="R12" s="43"/>
      <c r="S12" s="44">
        <f t="shared" ref="S12:Y12" si="7">SUBTOTAL(9,S11:S11)</f>
        <v>1697</v>
      </c>
      <c r="T12" s="45">
        <f t="shared" si="7"/>
        <v>0</v>
      </c>
      <c r="U12" s="45">
        <f t="shared" si="7"/>
        <v>1363</v>
      </c>
      <c r="V12" s="45">
        <f t="shared" si="7"/>
        <v>0</v>
      </c>
      <c r="W12" s="45">
        <f t="shared" si="7"/>
        <v>0</v>
      </c>
      <c r="X12" s="45">
        <f t="shared" si="7"/>
        <v>0</v>
      </c>
      <c r="Y12" s="42">
        <f t="shared" si="7"/>
        <v>3060</v>
      </c>
    </row>
    <row r="13" spans="1:25" s="26" customFormat="1" ht="26.4" customHeight="1">
      <c r="A13" s="56"/>
      <c r="B13" s="32" t="s">
        <v>56</v>
      </c>
      <c r="C13" s="57"/>
      <c r="D13" s="30"/>
      <c r="E13" s="29"/>
      <c r="F13" s="30"/>
      <c r="G13" s="35"/>
      <c r="H13" s="58">
        <f t="shared" ref="H13:Q13" si="8">SUBTOTAL(9,H3:H11)</f>
        <v>23</v>
      </c>
      <c r="I13" s="27">
        <f t="shared" si="8"/>
        <v>18547</v>
      </c>
      <c r="J13" s="27">
        <f t="shared" si="8"/>
        <v>16726</v>
      </c>
      <c r="K13" s="58">
        <f t="shared" si="8"/>
        <v>2226</v>
      </c>
      <c r="L13" s="58">
        <f t="shared" si="8"/>
        <v>37499</v>
      </c>
      <c r="M13" s="58">
        <f t="shared" si="8"/>
        <v>1018</v>
      </c>
      <c r="N13" s="27">
        <f t="shared" si="8"/>
        <v>746</v>
      </c>
      <c r="O13" s="27">
        <f t="shared" si="8"/>
        <v>990</v>
      </c>
      <c r="P13" s="27">
        <f t="shared" si="8"/>
        <v>746</v>
      </c>
      <c r="Q13" s="27">
        <f t="shared" si="8"/>
        <v>33999</v>
      </c>
      <c r="R13" s="59"/>
      <c r="S13" s="25">
        <f t="shared" ref="S13:Y13" si="9">SUBTOTAL(9,S3:S11)</f>
        <v>5597</v>
      </c>
      <c r="T13" s="27">
        <f t="shared" si="9"/>
        <v>2401</v>
      </c>
      <c r="U13" s="27">
        <f t="shared" si="9"/>
        <v>4927</v>
      </c>
      <c r="V13" s="27">
        <f t="shared" si="9"/>
        <v>3422</v>
      </c>
      <c r="W13" s="27">
        <f t="shared" si="9"/>
        <v>2401</v>
      </c>
      <c r="X13" s="27">
        <f t="shared" si="9"/>
        <v>3180</v>
      </c>
      <c r="Y13" s="27">
        <f t="shared" si="9"/>
        <v>59427</v>
      </c>
    </row>
    <row r="15" spans="1:25" s="1" customFormat="1" ht="28.2" customHeight="1">
      <c r="A15" s="6" t="s">
        <v>9</v>
      </c>
      <c r="B15" s="6"/>
      <c r="C15" s="6"/>
      <c r="D15" s="6"/>
      <c r="E15" s="33"/>
      <c r="F15" s="33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5" s="1" customFormat="1" ht="19.5" customHeight="1">
      <c r="A16" s="5"/>
      <c r="B16" s="5"/>
      <c r="C16" s="5"/>
      <c r="D16" s="5"/>
      <c r="E16" s="33"/>
      <c r="F16" s="33"/>
      <c r="G16" s="61" t="s">
        <v>57</v>
      </c>
      <c r="H16" s="61"/>
      <c r="I16" s="61"/>
      <c r="J16" s="61"/>
      <c r="K16" s="5"/>
      <c r="L16" s="5"/>
      <c r="M16" s="5"/>
      <c r="N16" s="5"/>
      <c r="O16" s="5"/>
      <c r="P16" s="5"/>
      <c r="Q16" s="5"/>
      <c r="R16" s="5"/>
      <c r="S16" s="5"/>
      <c r="T16" s="5"/>
    </row>
  </sheetData>
  <sortState ref="A3:Y8">
    <sortCondition ref="B3"/>
  </sortState>
  <mergeCells count="2">
    <mergeCell ref="A1:Y1"/>
    <mergeCell ref="G16:J16"/>
  </mergeCells>
  <phoneticPr fontId="18" type="noConversion"/>
  <printOptions horizontalCentered="1"/>
  <pageMargins left="0" right="0" top="0.35433070866141736" bottom="0.35433070866141736" header="0.31496062992125984" footer="0.31496062992125984"/>
  <pageSetup paperSize="9" orientation="landscape" r:id="rId1"/>
  <headerFooter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10612 (2)</vt:lpstr>
      <vt:lpstr>'10612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使用者</cp:lastModifiedBy>
  <cp:lastPrinted>2017-12-22T05:58:19Z</cp:lastPrinted>
  <dcterms:created xsi:type="dcterms:W3CDTF">2013-06-25T01:13:31Z</dcterms:created>
  <dcterms:modified xsi:type="dcterms:W3CDTF">2017-12-22T07:41:42Z</dcterms:modified>
</cp:coreProperties>
</file>