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80429公告\"/>
    </mc:Choice>
  </mc:AlternateContent>
  <bookViews>
    <workbookView xWindow="480" yWindow="288" windowWidth="14700" windowHeight="7680"/>
  </bookViews>
  <sheets>
    <sheet name="10804 (3)" sheetId="9" r:id="rId1"/>
  </sheets>
  <definedNames>
    <definedName name="_xlnm.Print_Titles" localSheetId="0">'10804 (3)'!$1:$2</definedName>
  </definedNames>
  <calcPr calcId="162913"/>
</workbook>
</file>

<file path=xl/calcChain.xml><?xml version="1.0" encoding="utf-8"?>
<calcChain xmlns="http://schemas.openxmlformats.org/spreadsheetml/2006/main">
  <c r="V18" i="9" l="1"/>
  <c r="U18" i="9"/>
  <c r="T18" i="9"/>
  <c r="S18" i="9"/>
  <c r="Q18" i="9"/>
  <c r="P18" i="9"/>
  <c r="O18" i="9"/>
  <c r="N18" i="9"/>
  <c r="M18" i="9"/>
  <c r="L18" i="9"/>
  <c r="K18" i="9"/>
  <c r="J18" i="9"/>
  <c r="I18" i="9"/>
  <c r="H18" i="9"/>
  <c r="V17" i="9"/>
  <c r="U17" i="9"/>
  <c r="T17" i="9"/>
  <c r="S17" i="9"/>
  <c r="Q17" i="9"/>
  <c r="P17" i="9"/>
  <c r="O17" i="9"/>
  <c r="N17" i="9"/>
  <c r="M17" i="9"/>
  <c r="L17" i="9"/>
  <c r="K17" i="9"/>
  <c r="J17" i="9"/>
  <c r="I17" i="9"/>
  <c r="H17" i="9"/>
  <c r="V15" i="9"/>
  <c r="U15" i="9"/>
  <c r="T15" i="9"/>
  <c r="S15" i="9"/>
  <c r="Q15" i="9"/>
  <c r="P15" i="9"/>
  <c r="O15" i="9"/>
  <c r="N15" i="9"/>
  <c r="M15" i="9"/>
  <c r="L15" i="9"/>
  <c r="K15" i="9"/>
  <c r="J15" i="9"/>
  <c r="I15" i="9"/>
  <c r="H15" i="9"/>
  <c r="V13" i="9"/>
  <c r="U13" i="9"/>
  <c r="T13" i="9"/>
  <c r="S13" i="9"/>
  <c r="Q13" i="9"/>
  <c r="P13" i="9"/>
  <c r="O13" i="9"/>
  <c r="N13" i="9"/>
  <c r="M13" i="9"/>
  <c r="L13" i="9"/>
  <c r="K13" i="9"/>
  <c r="J13" i="9"/>
  <c r="I13" i="9"/>
  <c r="H13" i="9"/>
  <c r="V10" i="9"/>
  <c r="U10" i="9"/>
  <c r="T10" i="9"/>
  <c r="S10" i="9"/>
  <c r="Q10" i="9"/>
  <c r="P10" i="9"/>
  <c r="O10" i="9"/>
  <c r="N10" i="9"/>
  <c r="M10" i="9"/>
  <c r="L10" i="9"/>
  <c r="K10" i="9"/>
  <c r="J10" i="9"/>
  <c r="I10" i="9"/>
  <c r="H10" i="9"/>
  <c r="V8" i="9"/>
  <c r="U8" i="9"/>
  <c r="T8" i="9"/>
  <c r="S8" i="9"/>
  <c r="Q8" i="9"/>
  <c r="P8" i="9"/>
  <c r="O8" i="9"/>
  <c r="N8" i="9"/>
  <c r="M8" i="9"/>
  <c r="L8" i="9"/>
  <c r="K8" i="9"/>
  <c r="J8" i="9"/>
  <c r="I8" i="9"/>
  <c r="H8" i="9"/>
  <c r="V6" i="9"/>
  <c r="U6" i="9"/>
  <c r="T6" i="9"/>
  <c r="S6" i="9"/>
  <c r="Q6" i="9"/>
  <c r="P6" i="9"/>
  <c r="O6" i="9"/>
  <c r="N6" i="9"/>
  <c r="M6" i="9"/>
  <c r="L6" i="9"/>
  <c r="K6" i="9"/>
  <c r="J6" i="9"/>
  <c r="I6" i="9"/>
  <c r="H6" i="9"/>
  <c r="V4" i="9"/>
  <c r="U4" i="9"/>
  <c r="T4" i="9"/>
  <c r="S4" i="9"/>
  <c r="Q4" i="9"/>
  <c r="P4" i="9"/>
  <c r="O4" i="9"/>
  <c r="N4" i="9"/>
  <c r="M4" i="9"/>
  <c r="L4" i="9"/>
  <c r="K4" i="9"/>
  <c r="J4" i="9"/>
  <c r="I4" i="9"/>
  <c r="H4" i="9"/>
  <c r="L5" i="9"/>
  <c r="V5" i="9" s="1"/>
  <c r="L12" i="9"/>
  <c r="V12" i="9" s="1"/>
  <c r="L9" i="9"/>
  <c r="Q9" i="9" s="1"/>
  <c r="L7" i="9"/>
  <c r="V7" i="9" s="1"/>
  <c r="L14" i="9"/>
  <c r="Q14" i="9" s="1"/>
  <c r="L3" i="9"/>
  <c r="V3" i="9" s="1"/>
  <c r="L16" i="9"/>
  <c r="Q16" i="9" s="1"/>
  <c r="L11" i="9"/>
  <c r="V11" i="9" s="1"/>
  <c r="V9" i="9" l="1"/>
  <c r="Q11" i="9"/>
  <c r="V14" i="9"/>
  <c r="Q12" i="9"/>
  <c r="V16" i="9"/>
  <c r="Q7" i="9"/>
  <c r="Q5" i="9"/>
  <c r="Q3" i="9"/>
</calcChain>
</file>

<file path=xl/sharedStrings.xml><?xml version="1.0" encoding="utf-8"?>
<sst xmlns="http://schemas.openxmlformats.org/spreadsheetml/2006/main" count="82" uniqueCount="61">
  <si>
    <t>請假人</t>
  </si>
  <si>
    <t>假別</t>
  </si>
  <si>
    <t>代課人</t>
    <phoneticPr fontId="20" type="noConversion"/>
  </si>
  <si>
    <t>學歷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</si>
  <si>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</si>
  <si>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</si>
  <si>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</si>
  <si>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應領金額</t>
    <phoneticPr fontId="20" type="noConversion"/>
  </si>
  <si>
    <t>學術研究費(元)</t>
    <phoneticPr fontId="20" type="noConversion"/>
  </si>
  <si>
    <t>教師資格(有無教師證)</t>
    <phoneticPr fontId="20" type="noConversion"/>
  </si>
  <si>
    <t>備  註</t>
    <phoneticPr fontId="20" type="noConversion"/>
  </si>
  <si>
    <t>請領總額</t>
    <phoneticPr fontId="18" type="noConversion"/>
  </si>
  <si>
    <t>無</t>
    <phoneticPr fontId="18" type="noConversion"/>
  </si>
  <si>
    <t>導師費及學術研究費8折各1日</t>
    <phoneticPr fontId="18" type="noConversion"/>
  </si>
  <si>
    <t>退/補扣勞保自付</t>
    <phoneticPr fontId="18" type="noConversion"/>
  </si>
  <si>
    <t>實領金額</t>
    <phoneticPr fontId="20" type="noConversion"/>
  </si>
  <si>
    <t>公假</t>
    <phoneticPr fontId="18" type="noConversion"/>
  </si>
  <si>
    <t>大學畢</t>
    <phoneticPr fontId="18" type="noConversion"/>
  </si>
  <si>
    <t>總日額/鐘點費(元)</t>
  </si>
  <si>
    <t>研所畢</t>
    <phoneticPr fontId="18" type="noConversion"/>
  </si>
  <si>
    <t>有</t>
    <phoneticPr fontId="18" type="noConversion"/>
  </si>
  <si>
    <t>3月勞保代扣</t>
    <phoneticPr fontId="18" type="noConversion"/>
  </si>
  <si>
    <t>臺南市北區文元國小108年4月份日薪代課教師日數費用明細表</t>
    <phoneticPr fontId="20" type="noConversion"/>
  </si>
  <si>
    <t>4月勞保代扣</t>
    <phoneticPr fontId="18" type="noConversion"/>
  </si>
  <si>
    <t>3月勞保機補</t>
    <phoneticPr fontId="18" type="noConversion"/>
  </si>
  <si>
    <t>3月健保機補</t>
    <phoneticPr fontId="18" type="noConversion"/>
  </si>
  <si>
    <t>3月勞退機補</t>
    <phoneticPr fontId="18" type="noConversion"/>
  </si>
  <si>
    <t>楊李清</t>
    <phoneticPr fontId="18" type="noConversion"/>
  </si>
  <si>
    <t>黃筠方</t>
    <phoneticPr fontId="18" type="noConversion"/>
  </si>
  <si>
    <t>4/1~4/12</t>
    <phoneticPr fontId="18" type="noConversion"/>
  </si>
  <si>
    <t>病假</t>
    <phoneticPr fontId="18" type="noConversion"/>
  </si>
  <si>
    <t>蔡青穎</t>
    <phoneticPr fontId="18" type="noConversion"/>
  </si>
  <si>
    <t>蔡佳珍</t>
    <phoneticPr fontId="18" type="noConversion"/>
  </si>
  <si>
    <t>盧亮吟</t>
    <phoneticPr fontId="18" type="noConversion"/>
  </si>
  <si>
    <t>王玉貞</t>
    <phoneticPr fontId="18" type="noConversion"/>
  </si>
  <si>
    <t>羅心玫</t>
    <phoneticPr fontId="18" type="noConversion"/>
  </si>
  <si>
    <t>江姿滿</t>
    <phoneticPr fontId="18" type="noConversion"/>
  </si>
  <si>
    <t>宋雅文</t>
    <phoneticPr fontId="18" type="noConversion"/>
  </si>
  <si>
    <t>賀憶娥</t>
    <phoneticPr fontId="18" type="noConversion"/>
  </si>
  <si>
    <t>陳弘智</t>
    <phoneticPr fontId="18" type="noConversion"/>
  </si>
  <si>
    <t>周素瑩</t>
    <phoneticPr fontId="18" type="noConversion"/>
  </si>
  <si>
    <t>選務補假</t>
    <phoneticPr fontId="18" type="noConversion"/>
  </si>
  <si>
    <t>延長病假</t>
    <phoneticPr fontId="18" type="noConversion"/>
  </si>
  <si>
    <t>4/15~4/30</t>
    <phoneticPr fontId="18" type="noConversion"/>
  </si>
  <si>
    <t>吳宜芬</t>
    <phoneticPr fontId="18" type="noConversion"/>
  </si>
  <si>
    <t>徐怡雯</t>
    <phoneticPr fontId="18" type="noConversion"/>
  </si>
  <si>
    <t>4/25、4/29、4/30</t>
    <phoneticPr fontId="18" type="noConversion"/>
  </si>
  <si>
    <t>導師費$3000
特教津貼$600(元)</t>
  </si>
  <si>
    <t>特教津貼及學術研究費各8日</t>
    <phoneticPr fontId="18" type="noConversion"/>
  </si>
  <si>
    <t>特教津貼及學術研究費各12日</t>
    <phoneticPr fontId="18" type="noConversion"/>
  </si>
  <si>
    <t>導師費及學術研究費各1日</t>
    <phoneticPr fontId="18" type="noConversion"/>
  </si>
  <si>
    <t>導師費及學術研究費各3日</t>
    <phoneticPr fontId="18" type="noConversion"/>
  </si>
  <si>
    <t>王玉貞 合計</t>
  </si>
  <si>
    <t>吳宜芬 合計</t>
  </si>
  <si>
    <t>宋雅文 合計</t>
  </si>
  <si>
    <t>陳弘智 合計</t>
  </si>
  <si>
    <t>楊李清 合計</t>
  </si>
  <si>
    <t>蔡青穎 合計</t>
  </si>
  <si>
    <t>盧亮吟 合計</t>
  </si>
  <si>
    <t>總計</t>
  </si>
  <si>
    <t>3月健保代扣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</si>
</sst>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m/d;@"/>
    <numFmt numFmtId="178" formatCode="#,##0_ "/>
  </numFmts>
  <fonts count="3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b/>
      <sz val="9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23" fillId="33" borderId="0" xfId="0" applyNumberFormat="1" applyFont="1" applyFill="1">
      <alignment vertical="center"/>
    </xf>
    <xf numFmtId="176" fontId="23" fillId="0" borderId="0" xfId="0" applyNumberFormat="1" applyFont="1">
      <alignment vertical="center"/>
    </xf>
    <xf numFmtId="176" fontId="23" fillId="0" borderId="0" xfId="0" applyNumberFormat="1" applyFont="1" applyAlignment="1">
      <alignment horizontal="right" vertical="center"/>
    </xf>
    <xf numFmtId="176" fontId="23" fillId="0" borderId="0" xfId="0" applyNumberFormat="1" applyFont="1" applyAlignment="1">
      <alignment horizontal="center" vertical="center"/>
    </xf>
    <xf numFmtId="176" fontId="23" fillId="33" borderId="0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Alignment="1">
      <alignment horizontal="center" vertical="center"/>
    </xf>
    <xf numFmtId="176" fontId="29" fillId="0" borderId="11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176" fontId="28" fillId="0" borderId="11" xfId="0" applyNumberFormat="1" applyFont="1" applyBorder="1" applyAlignment="1">
      <alignment horizontal="center" vertical="center"/>
    </xf>
    <xf numFmtId="176" fontId="31" fillId="0" borderId="0" xfId="0" applyNumberFormat="1" applyFont="1" applyFill="1" applyBorder="1" applyAlignment="1">
      <alignment vertical="center" wrapText="1"/>
    </xf>
    <xf numFmtId="178" fontId="23" fillId="0" borderId="0" xfId="0" applyNumberFormat="1" applyFont="1">
      <alignment vertical="center"/>
    </xf>
    <xf numFmtId="176" fontId="19" fillId="0" borderId="0" xfId="0" applyNumberFormat="1" applyFont="1" applyBorder="1" applyAlignment="1">
      <alignment vertical="center"/>
    </xf>
    <xf numFmtId="176" fontId="23" fillId="0" borderId="0" xfId="0" applyNumberFormat="1" applyFont="1" applyBorder="1">
      <alignment vertical="center"/>
    </xf>
    <xf numFmtId="176" fontId="23" fillId="0" borderId="0" xfId="0" applyNumberFormat="1" applyFont="1" applyBorder="1" applyAlignment="1">
      <alignment horizontal="right" vertical="center"/>
    </xf>
    <xf numFmtId="177" fontId="23" fillId="0" borderId="0" xfId="0" applyNumberFormat="1" applyFont="1" applyBorder="1" applyAlignment="1">
      <alignment horizontal="left" vertical="center"/>
    </xf>
    <xf numFmtId="176" fontId="23" fillId="0" borderId="0" xfId="0" applyNumberFormat="1" applyFont="1" applyFill="1" applyBorder="1">
      <alignment vertical="center"/>
    </xf>
    <xf numFmtId="176" fontId="32" fillId="0" borderId="0" xfId="0" applyNumberFormat="1" applyFont="1" applyFill="1" applyBorder="1" applyAlignment="1">
      <alignment horizontal="center" vertical="center" wrapText="1"/>
    </xf>
    <xf numFmtId="176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176" fontId="24" fillId="0" borderId="0" xfId="0" applyNumberFormat="1" applyFont="1" applyFill="1" applyAlignment="1">
      <alignment horizontal="left" vertical="center" wrapText="1"/>
    </xf>
    <xf numFmtId="177" fontId="26" fillId="0" borderId="0" xfId="0" applyNumberFormat="1" applyFont="1" applyBorder="1" applyAlignment="1">
      <alignment horizontal="left" vertical="center"/>
    </xf>
    <xf numFmtId="177" fontId="26" fillId="0" borderId="0" xfId="0" applyNumberFormat="1" applyFont="1" applyFill="1" applyAlignment="1">
      <alignment horizontal="left" vertical="center"/>
    </xf>
    <xf numFmtId="176" fontId="23" fillId="0" borderId="0" xfId="0" applyNumberFormat="1" applyFont="1" applyFill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176" fontId="26" fillId="33" borderId="0" xfId="0" applyNumberFormat="1" applyFont="1" applyFill="1">
      <alignment vertical="center"/>
    </xf>
    <xf numFmtId="176" fontId="27" fillId="0" borderId="0" xfId="0" applyNumberFormat="1" applyFont="1" applyAlignment="1">
      <alignment horizontal="right" vertical="center"/>
    </xf>
    <xf numFmtId="177" fontId="32" fillId="0" borderId="0" xfId="0" applyNumberFormat="1" applyFont="1" applyBorder="1" applyAlignment="1">
      <alignment horizontal="left" vertical="center" wrapText="1"/>
    </xf>
    <xf numFmtId="176" fontId="26" fillId="0" borderId="0" xfId="0" applyNumberFormat="1" applyFont="1">
      <alignment vertical="center"/>
    </xf>
    <xf numFmtId="176" fontId="23" fillId="0" borderId="0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176" fontId="23" fillId="0" borderId="0" xfId="0" applyNumberFormat="1" applyFont="1" applyFill="1" applyBorder="1" applyAlignment="1">
      <alignment horizontal="left" vertical="center"/>
    </xf>
    <xf numFmtId="176" fontId="25" fillId="0" borderId="0" xfId="0" applyNumberFormat="1" applyFont="1" applyFill="1" applyBorder="1" applyAlignment="1">
      <alignment horizontal="left" vertical="center"/>
    </xf>
    <xf numFmtId="176" fontId="25" fillId="0" borderId="0" xfId="0" applyNumberFormat="1" applyFont="1" applyBorder="1" applyAlignment="1">
      <alignment horizontal="left" vertical="center"/>
    </xf>
    <xf numFmtId="176" fontId="19" fillId="0" borderId="10" xfId="0" applyNumberFormat="1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zoomScaleNormal="100" workbookViewId="0">
      <selection activeCell="P11" sqref="P11"/>
    </sheetView>
  </sheetViews>
  <sheetFormatPr defaultColWidth="8.77734375" defaultRowHeight="16.2" outlineLevelRow="2"/>
  <cols>
    <col min="1" max="2" width="8.109375" style="2" customWidth="1"/>
    <col min="3" max="3" width="6.6640625" style="4" customWidth="1"/>
    <col min="4" max="4" width="4.88671875" style="2" customWidth="1"/>
    <col min="5" max="5" width="6.77734375" style="4" customWidth="1"/>
    <col min="6" max="6" width="4.21875" style="4" customWidth="1"/>
    <col min="7" max="7" width="7.77734375" style="2" customWidth="1"/>
    <col min="8" max="8" width="4.21875" style="3" customWidth="1"/>
    <col min="9" max="10" width="7.77734375" style="2" customWidth="1"/>
    <col min="11" max="12" width="7.77734375" style="3" customWidth="1"/>
    <col min="13" max="15" width="4.33203125" style="3" customWidth="1"/>
    <col min="16" max="16" width="4" style="3" customWidth="1"/>
    <col min="17" max="17" width="8.77734375" style="3" customWidth="1"/>
    <col min="18" max="18" width="10.77734375" style="3" bestFit="1" customWidth="1"/>
    <col min="19" max="20" width="4.88671875" style="2" customWidth="1"/>
    <col min="21" max="21" width="4.6640625" style="2" customWidth="1"/>
    <col min="22" max="22" width="9.109375" style="2" customWidth="1"/>
    <col min="23" max="16384" width="8.77734375" style="2"/>
  </cols>
  <sheetData>
    <row r="1" spans="1:26" ht="28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20"/>
      <c r="W1" s="20"/>
    </row>
    <row r="2" spans="1:26" s="11" customFormat="1" ht="51" customHeight="1">
      <c r="A2" s="12" t="s">
        <v>2</v>
      </c>
      <c r="B2" s="12" t="s">
        <v>0</v>
      </c>
      <c r="C2" s="8" t="s">
        <v>1</v>
      </c>
      <c r="D2" s="7" t="s">
        <v>3</v>
      </c>
      <c r="E2" s="8" t="s">
        <v>9</v>
      </c>
      <c r="F2" s="7" t="s">
        <v>4</v>
      </c>
      <c r="G2" s="8" t="s">
        <v>5</v>
      </c>
      <c r="H2" s="8" t="s">
        <v>6</v>
      </c>
      <c r="I2" s="10" t="s">
        <v>18</v>
      </c>
      <c r="J2" s="10" t="s">
        <v>8</v>
      </c>
      <c r="K2" s="10" t="s">
        <v>47</v>
      </c>
      <c r="L2" s="10" t="s">
        <v>7</v>
      </c>
      <c r="M2" s="10" t="s">
        <v>21</v>
      </c>
      <c r="N2" s="10" t="s">
        <v>60</v>
      </c>
      <c r="O2" s="10" t="s">
        <v>23</v>
      </c>
      <c r="P2" s="16" t="s">
        <v>14</v>
      </c>
      <c r="Q2" s="10" t="s">
        <v>15</v>
      </c>
      <c r="R2" s="9" t="s">
        <v>10</v>
      </c>
      <c r="S2" s="15" t="s">
        <v>24</v>
      </c>
      <c r="T2" s="10" t="s">
        <v>25</v>
      </c>
      <c r="U2" s="10" t="s">
        <v>26</v>
      </c>
      <c r="V2" s="17" t="s">
        <v>11</v>
      </c>
    </row>
    <row r="3" spans="1:26" ht="18.600000000000001" customHeight="1" outlineLevel="2">
      <c r="A3" s="40" t="s">
        <v>34</v>
      </c>
      <c r="B3" s="24" t="s">
        <v>35</v>
      </c>
      <c r="C3" s="14" t="s">
        <v>16</v>
      </c>
      <c r="D3" s="6" t="s">
        <v>17</v>
      </c>
      <c r="E3" s="26" t="s">
        <v>20</v>
      </c>
      <c r="F3" s="13">
        <v>190</v>
      </c>
      <c r="G3" s="23">
        <v>43579</v>
      </c>
      <c r="H3" s="22">
        <v>1</v>
      </c>
      <c r="I3" s="2">
        <v>748</v>
      </c>
      <c r="J3" s="2">
        <v>690</v>
      </c>
      <c r="K3" s="3">
        <v>100</v>
      </c>
      <c r="L3" s="5">
        <f>SUM(I3:K3)</f>
        <v>1538</v>
      </c>
      <c r="O3" s="3">
        <v>85</v>
      </c>
      <c r="P3" s="19"/>
      <c r="Q3" s="2">
        <f>L3-SUM(M3:P3)</f>
        <v>1453</v>
      </c>
      <c r="R3" s="18" t="s">
        <v>50</v>
      </c>
      <c r="S3" s="1"/>
      <c r="V3" s="2">
        <f>L3+SUM(S3:U3)</f>
        <v>1538</v>
      </c>
    </row>
    <row r="4" spans="1:26" ht="18.600000000000001" customHeight="1" outlineLevel="1">
      <c r="A4" s="41" t="s">
        <v>52</v>
      </c>
      <c r="B4" s="24"/>
      <c r="C4" s="14"/>
      <c r="D4" s="6"/>
      <c r="E4" s="26"/>
      <c r="F4" s="13"/>
      <c r="G4" s="23"/>
      <c r="H4" s="22">
        <f t="shared" ref="H4:Q4" si="0">SUBTOTAL(9,H3:H3)</f>
        <v>1</v>
      </c>
      <c r="I4" s="2">
        <f t="shared" si="0"/>
        <v>748</v>
      </c>
      <c r="J4" s="2">
        <f t="shared" si="0"/>
        <v>690</v>
      </c>
      <c r="K4" s="3">
        <f t="shared" si="0"/>
        <v>100</v>
      </c>
      <c r="L4" s="5">
        <f t="shared" si="0"/>
        <v>1538</v>
      </c>
      <c r="M4" s="3">
        <f t="shared" si="0"/>
        <v>0</v>
      </c>
      <c r="N4" s="3">
        <f t="shared" si="0"/>
        <v>0</v>
      </c>
      <c r="O4" s="3">
        <f t="shared" si="0"/>
        <v>85</v>
      </c>
      <c r="P4" s="19">
        <f t="shared" si="0"/>
        <v>0</v>
      </c>
      <c r="Q4" s="2">
        <f t="shared" si="0"/>
        <v>1453</v>
      </c>
      <c r="R4" s="18"/>
      <c r="S4" s="1">
        <f>SUBTOTAL(9,S3:S3)</f>
        <v>0</v>
      </c>
      <c r="T4" s="2">
        <f>SUBTOTAL(9,T3:T3)</f>
        <v>0</v>
      </c>
      <c r="U4" s="2">
        <f>SUBTOTAL(9,U3:U3)</f>
        <v>0</v>
      </c>
      <c r="V4" s="2">
        <f>SUBTOTAL(9,V3:V3)</f>
        <v>1538</v>
      </c>
    </row>
    <row r="5" spans="1:26" ht="18.600000000000001" customHeight="1" outlineLevel="2">
      <c r="A5" s="40" t="s">
        <v>44</v>
      </c>
      <c r="B5" s="24" t="s">
        <v>45</v>
      </c>
      <c r="C5" s="14" t="s">
        <v>30</v>
      </c>
      <c r="D5" s="6" t="s">
        <v>19</v>
      </c>
      <c r="E5" s="26" t="s">
        <v>20</v>
      </c>
      <c r="F5" s="13">
        <v>245</v>
      </c>
      <c r="G5" s="36" t="s">
        <v>46</v>
      </c>
      <c r="H5" s="22">
        <v>3</v>
      </c>
      <c r="I5" s="2">
        <v>2621</v>
      </c>
      <c r="J5" s="2">
        <v>2382</v>
      </c>
      <c r="K5" s="3">
        <v>300</v>
      </c>
      <c r="L5" s="5">
        <f>SUM(I5:K5)</f>
        <v>5303</v>
      </c>
      <c r="P5" s="19"/>
      <c r="Q5" s="2">
        <f>L5-SUM(M5:P5)</f>
        <v>5303</v>
      </c>
      <c r="R5" s="18" t="s">
        <v>51</v>
      </c>
      <c r="S5" s="1"/>
      <c r="V5" s="2">
        <f>L5+SUM(S5:U5)</f>
        <v>5303</v>
      </c>
      <c r="X5" s="3"/>
    </row>
    <row r="6" spans="1:26" ht="18.600000000000001" customHeight="1" outlineLevel="1">
      <c r="A6" s="41" t="s">
        <v>53</v>
      </c>
      <c r="B6" s="24"/>
      <c r="C6" s="14"/>
      <c r="D6" s="6"/>
      <c r="E6" s="26"/>
      <c r="F6" s="13"/>
      <c r="G6" s="36"/>
      <c r="H6" s="22">
        <f t="shared" ref="H6:Q6" si="1">SUBTOTAL(9,H5:H5)</f>
        <v>3</v>
      </c>
      <c r="I6" s="2">
        <f t="shared" si="1"/>
        <v>2621</v>
      </c>
      <c r="J6" s="2">
        <f t="shared" si="1"/>
        <v>2382</v>
      </c>
      <c r="K6" s="3">
        <f t="shared" si="1"/>
        <v>300</v>
      </c>
      <c r="L6" s="5">
        <f t="shared" si="1"/>
        <v>5303</v>
      </c>
      <c r="M6" s="3">
        <f t="shared" si="1"/>
        <v>0</v>
      </c>
      <c r="N6" s="3">
        <f t="shared" si="1"/>
        <v>0</v>
      </c>
      <c r="O6" s="3">
        <f t="shared" si="1"/>
        <v>0</v>
      </c>
      <c r="P6" s="19">
        <f t="shared" si="1"/>
        <v>0</v>
      </c>
      <c r="Q6" s="2">
        <f t="shared" si="1"/>
        <v>5303</v>
      </c>
      <c r="R6" s="18"/>
      <c r="S6" s="1">
        <f>SUBTOTAL(9,S5:S5)</f>
        <v>0</v>
      </c>
      <c r="T6" s="2">
        <f>SUBTOTAL(9,T5:T5)</f>
        <v>0</v>
      </c>
      <c r="U6" s="2">
        <f>SUBTOTAL(9,U5:U5)</f>
        <v>0</v>
      </c>
      <c r="V6" s="2">
        <f>SUBTOTAL(9,V5:V5)</f>
        <v>5303</v>
      </c>
      <c r="X6" s="3"/>
    </row>
    <row r="7" spans="1:26" ht="18.600000000000001" customHeight="1" outlineLevel="2">
      <c r="A7" s="40" t="s">
        <v>37</v>
      </c>
      <c r="B7" s="24" t="s">
        <v>38</v>
      </c>
      <c r="C7" s="28" t="s">
        <v>41</v>
      </c>
      <c r="D7" s="6" t="s">
        <v>19</v>
      </c>
      <c r="E7" s="26" t="s">
        <v>12</v>
      </c>
      <c r="F7" s="13">
        <v>245</v>
      </c>
      <c r="G7" s="23">
        <v>43576</v>
      </c>
      <c r="H7" s="22">
        <v>1</v>
      </c>
      <c r="I7" s="2">
        <v>874</v>
      </c>
      <c r="J7" s="2">
        <v>635</v>
      </c>
      <c r="K7" s="3">
        <v>100</v>
      </c>
      <c r="L7" s="5">
        <f>SUM(I7:K7)</f>
        <v>1609</v>
      </c>
      <c r="P7" s="19"/>
      <c r="Q7" s="2">
        <f>L7-SUM(M7:P7)</f>
        <v>1609</v>
      </c>
      <c r="R7" s="18" t="s">
        <v>13</v>
      </c>
      <c r="S7" s="1"/>
      <c r="V7" s="2">
        <f>L7+SUM(S7:U7)</f>
        <v>1609</v>
      </c>
      <c r="X7" s="3"/>
    </row>
    <row r="8" spans="1:26" ht="18.600000000000001" customHeight="1" outlineLevel="1">
      <c r="A8" s="41" t="s">
        <v>54</v>
      </c>
      <c r="B8" s="24"/>
      <c r="C8" s="28"/>
      <c r="D8" s="6"/>
      <c r="E8" s="26"/>
      <c r="F8" s="13"/>
      <c r="G8" s="23"/>
      <c r="H8" s="22">
        <f t="shared" ref="H8:Q8" si="2">SUBTOTAL(9,H7:H7)</f>
        <v>1</v>
      </c>
      <c r="I8" s="2">
        <f t="shared" si="2"/>
        <v>874</v>
      </c>
      <c r="J8" s="2">
        <f t="shared" si="2"/>
        <v>635</v>
      </c>
      <c r="K8" s="3">
        <f t="shared" si="2"/>
        <v>100</v>
      </c>
      <c r="L8" s="5">
        <f t="shared" si="2"/>
        <v>1609</v>
      </c>
      <c r="M8" s="3">
        <f t="shared" si="2"/>
        <v>0</v>
      </c>
      <c r="N8" s="3">
        <f t="shared" si="2"/>
        <v>0</v>
      </c>
      <c r="O8" s="3">
        <f t="shared" si="2"/>
        <v>0</v>
      </c>
      <c r="P8" s="19">
        <f t="shared" si="2"/>
        <v>0</v>
      </c>
      <c r="Q8" s="2">
        <f t="shared" si="2"/>
        <v>1609</v>
      </c>
      <c r="R8" s="18"/>
      <c r="S8" s="1">
        <f>SUBTOTAL(9,S7:S7)</f>
        <v>0</v>
      </c>
      <c r="T8" s="2">
        <f>SUBTOTAL(9,T7:T7)</f>
        <v>0</v>
      </c>
      <c r="U8" s="2">
        <f>SUBTOTAL(9,U7:U7)</f>
        <v>0</v>
      </c>
      <c r="V8" s="2">
        <f>SUBTOTAL(9,V7:V7)</f>
        <v>1609</v>
      </c>
      <c r="X8" s="3"/>
    </row>
    <row r="9" spans="1:26" ht="18.600000000000001" customHeight="1" outlineLevel="2">
      <c r="A9" s="40" t="s">
        <v>39</v>
      </c>
      <c r="B9" s="24" t="s">
        <v>40</v>
      </c>
      <c r="C9" s="28" t="s">
        <v>41</v>
      </c>
      <c r="D9" s="6" t="s">
        <v>17</v>
      </c>
      <c r="E9" s="26" t="s">
        <v>12</v>
      </c>
      <c r="F9" s="13">
        <v>170</v>
      </c>
      <c r="G9" s="23">
        <v>43585</v>
      </c>
      <c r="H9" s="22">
        <v>1</v>
      </c>
      <c r="I9" s="2">
        <v>702</v>
      </c>
      <c r="J9" s="2">
        <v>552</v>
      </c>
      <c r="K9" s="3">
        <v>100</v>
      </c>
      <c r="L9" s="5">
        <f>SUM(I9:K9)</f>
        <v>1354</v>
      </c>
      <c r="O9" s="3">
        <v>82</v>
      </c>
      <c r="P9" s="19">
        <v>-1</v>
      </c>
      <c r="Q9" s="2">
        <f>L9-SUM(M9:P9)</f>
        <v>1273</v>
      </c>
      <c r="R9" s="18" t="s">
        <v>13</v>
      </c>
      <c r="S9" s="1"/>
      <c r="V9" s="2">
        <f>L9+SUM(S9:U9)</f>
        <v>1354</v>
      </c>
      <c r="X9" s="25"/>
    </row>
    <row r="10" spans="1:26" ht="18.600000000000001" customHeight="1" outlineLevel="1">
      <c r="A10" s="41" t="s">
        <v>55</v>
      </c>
      <c r="B10" s="24"/>
      <c r="C10" s="28"/>
      <c r="D10" s="6"/>
      <c r="E10" s="26"/>
      <c r="F10" s="13"/>
      <c r="G10" s="23"/>
      <c r="H10" s="22">
        <f t="shared" ref="H10:Q10" si="3">SUBTOTAL(9,H9:H9)</f>
        <v>1</v>
      </c>
      <c r="I10" s="2">
        <f t="shared" si="3"/>
        <v>702</v>
      </c>
      <c r="J10" s="2">
        <f t="shared" si="3"/>
        <v>552</v>
      </c>
      <c r="K10" s="3">
        <f t="shared" si="3"/>
        <v>100</v>
      </c>
      <c r="L10" s="5">
        <f t="shared" si="3"/>
        <v>1354</v>
      </c>
      <c r="M10" s="3">
        <f t="shared" si="3"/>
        <v>0</v>
      </c>
      <c r="N10" s="3">
        <f t="shared" si="3"/>
        <v>0</v>
      </c>
      <c r="O10" s="3">
        <f t="shared" si="3"/>
        <v>82</v>
      </c>
      <c r="P10" s="19">
        <f t="shared" si="3"/>
        <v>-1</v>
      </c>
      <c r="Q10" s="2">
        <f t="shared" si="3"/>
        <v>1273</v>
      </c>
      <c r="R10" s="18"/>
      <c r="S10" s="1">
        <f>SUBTOTAL(9,S9:S9)</f>
        <v>0</v>
      </c>
      <c r="T10" s="2">
        <f>SUBTOTAL(9,T9:T9)</f>
        <v>0</v>
      </c>
      <c r="U10" s="2">
        <f>SUBTOTAL(9,U9:U9)</f>
        <v>0</v>
      </c>
      <c r="V10" s="2">
        <f>SUBTOTAL(9,V9:V9)</f>
        <v>1354</v>
      </c>
      <c r="X10" s="25"/>
    </row>
    <row r="11" spans="1:26" ht="18.600000000000001" customHeight="1" outlineLevel="2">
      <c r="A11" s="38" t="s">
        <v>27</v>
      </c>
      <c r="B11" s="21" t="s">
        <v>28</v>
      </c>
      <c r="C11" s="14" t="s">
        <v>30</v>
      </c>
      <c r="D11" s="6" t="s">
        <v>17</v>
      </c>
      <c r="E11" s="26" t="s">
        <v>20</v>
      </c>
      <c r="F11" s="13">
        <v>190</v>
      </c>
      <c r="G11" s="31" t="s">
        <v>29</v>
      </c>
      <c r="H11" s="32">
        <v>8</v>
      </c>
      <c r="I11" s="2">
        <v>5983</v>
      </c>
      <c r="J11" s="2">
        <v>5520</v>
      </c>
      <c r="K11" s="3">
        <v>160</v>
      </c>
      <c r="L11" s="5">
        <f>SUM(I11:K11)</f>
        <v>11663</v>
      </c>
      <c r="M11" s="35">
        <v>663</v>
      </c>
      <c r="N11" s="35">
        <v>490</v>
      </c>
      <c r="P11" s="19"/>
      <c r="Q11" s="2">
        <f>L11-SUM(M11:P11)</f>
        <v>10510</v>
      </c>
      <c r="R11" s="18" t="s">
        <v>48</v>
      </c>
      <c r="S11" s="34">
        <v>2355</v>
      </c>
      <c r="T11" s="37">
        <v>1577</v>
      </c>
      <c r="U11" s="37">
        <v>1810</v>
      </c>
      <c r="V11" s="2">
        <f>L11+SUM(S11:U11)</f>
        <v>17405</v>
      </c>
      <c r="Z11" s="2">
        <v>5</v>
      </c>
    </row>
    <row r="12" spans="1:26" ht="18.600000000000001" customHeight="1" outlineLevel="2">
      <c r="A12" s="38" t="s">
        <v>27</v>
      </c>
      <c r="B12" s="21" t="s">
        <v>28</v>
      </c>
      <c r="C12" s="29" t="s">
        <v>42</v>
      </c>
      <c r="D12" s="6" t="s">
        <v>17</v>
      </c>
      <c r="E12" s="26" t="s">
        <v>20</v>
      </c>
      <c r="F12" s="13">
        <v>190</v>
      </c>
      <c r="G12" s="30" t="s">
        <v>43</v>
      </c>
      <c r="H12" s="22">
        <v>12</v>
      </c>
      <c r="I12" s="2">
        <v>8974</v>
      </c>
      <c r="J12" s="2">
        <v>8280</v>
      </c>
      <c r="K12" s="3">
        <v>240</v>
      </c>
      <c r="L12" s="5">
        <f>SUM(I12:K12)</f>
        <v>17494</v>
      </c>
      <c r="P12" s="19"/>
      <c r="Q12" s="2">
        <f>L12-SUM(M12:P12)</f>
        <v>17494</v>
      </c>
      <c r="R12" s="18" t="s">
        <v>49</v>
      </c>
      <c r="S12" s="1"/>
      <c r="V12" s="2">
        <f>L12+SUM(S12:U12)</f>
        <v>17494</v>
      </c>
    </row>
    <row r="13" spans="1:26" ht="18.600000000000001" customHeight="1" outlineLevel="1">
      <c r="A13" s="42" t="s">
        <v>56</v>
      </c>
      <c r="B13" s="21"/>
      <c r="C13" s="29"/>
      <c r="D13" s="6"/>
      <c r="E13" s="26"/>
      <c r="F13" s="13"/>
      <c r="G13" s="30"/>
      <c r="H13" s="22">
        <f t="shared" ref="H13:Q13" si="4">SUBTOTAL(9,H11:H12)</f>
        <v>20</v>
      </c>
      <c r="I13" s="2">
        <f t="shared" si="4"/>
        <v>14957</v>
      </c>
      <c r="J13" s="2">
        <f t="shared" si="4"/>
        <v>13800</v>
      </c>
      <c r="K13" s="3">
        <f t="shared" si="4"/>
        <v>400</v>
      </c>
      <c r="L13" s="5">
        <f t="shared" si="4"/>
        <v>29157</v>
      </c>
      <c r="M13" s="35">
        <f t="shared" si="4"/>
        <v>663</v>
      </c>
      <c r="N13" s="35">
        <f t="shared" si="4"/>
        <v>490</v>
      </c>
      <c r="O13" s="3">
        <f t="shared" si="4"/>
        <v>0</v>
      </c>
      <c r="P13" s="19">
        <f t="shared" si="4"/>
        <v>0</v>
      </c>
      <c r="Q13" s="2">
        <f t="shared" si="4"/>
        <v>28004</v>
      </c>
      <c r="R13" s="18"/>
      <c r="S13" s="34">
        <f>SUBTOTAL(9,S11:S12)</f>
        <v>2355</v>
      </c>
      <c r="T13" s="37">
        <f>SUBTOTAL(9,T11:T12)</f>
        <v>1577</v>
      </c>
      <c r="U13" s="37">
        <f>SUBTOTAL(9,U11:U12)</f>
        <v>1810</v>
      </c>
      <c r="V13" s="2">
        <f>SUBTOTAL(9,V11:V12)</f>
        <v>34899</v>
      </c>
    </row>
    <row r="14" spans="1:26" ht="18.600000000000001" customHeight="1" outlineLevel="2">
      <c r="A14" s="39" t="s">
        <v>31</v>
      </c>
      <c r="B14" s="21" t="s">
        <v>36</v>
      </c>
      <c r="C14" s="28" t="s">
        <v>41</v>
      </c>
      <c r="D14" s="6" t="s">
        <v>19</v>
      </c>
      <c r="E14" s="26" t="s">
        <v>12</v>
      </c>
      <c r="F14" s="13">
        <v>170</v>
      </c>
      <c r="G14" s="23">
        <v>43570</v>
      </c>
      <c r="H14" s="22">
        <v>1</v>
      </c>
      <c r="I14" s="2">
        <v>702</v>
      </c>
      <c r="J14" s="2">
        <v>552</v>
      </c>
      <c r="K14" s="3">
        <v>100</v>
      </c>
      <c r="L14" s="5">
        <f>SUM(I14:K14)</f>
        <v>1354</v>
      </c>
      <c r="P14" s="19"/>
      <c r="Q14" s="2">
        <f>L14-SUM(M14:P14)</f>
        <v>1354</v>
      </c>
      <c r="R14" s="18" t="s">
        <v>13</v>
      </c>
      <c r="S14" s="1"/>
      <c r="V14" s="2">
        <f>L14+SUM(S14:U14)</f>
        <v>1354</v>
      </c>
    </row>
    <row r="15" spans="1:26" ht="18.600000000000001" customHeight="1" outlineLevel="1">
      <c r="A15" s="33" t="s">
        <v>57</v>
      </c>
      <c r="B15" s="21"/>
      <c r="C15" s="28"/>
      <c r="D15" s="6"/>
      <c r="E15" s="26"/>
      <c r="F15" s="13"/>
      <c r="G15" s="23"/>
      <c r="H15" s="22">
        <f t="shared" ref="H15:Q15" si="5">SUBTOTAL(9,H14:H14)</f>
        <v>1</v>
      </c>
      <c r="I15" s="2">
        <f t="shared" si="5"/>
        <v>702</v>
      </c>
      <c r="J15" s="2">
        <f t="shared" si="5"/>
        <v>552</v>
      </c>
      <c r="K15" s="3">
        <f t="shared" si="5"/>
        <v>100</v>
      </c>
      <c r="L15" s="5">
        <f t="shared" si="5"/>
        <v>1354</v>
      </c>
      <c r="M15" s="3">
        <f t="shared" si="5"/>
        <v>0</v>
      </c>
      <c r="N15" s="3">
        <f t="shared" si="5"/>
        <v>0</v>
      </c>
      <c r="O15" s="3">
        <f t="shared" si="5"/>
        <v>0</v>
      </c>
      <c r="P15" s="19">
        <f t="shared" si="5"/>
        <v>0</v>
      </c>
      <c r="Q15" s="2">
        <f t="shared" si="5"/>
        <v>1354</v>
      </c>
      <c r="R15" s="18"/>
      <c r="S15" s="1">
        <f>SUBTOTAL(9,S14:S14)</f>
        <v>0</v>
      </c>
      <c r="T15" s="2">
        <f>SUBTOTAL(9,T14:T14)</f>
        <v>0</v>
      </c>
      <c r="U15" s="2">
        <f>SUBTOTAL(9,U14:U14)</f>
        <v>0</v>
      </c>
      <c r="V15" s="2">
        <f>SUBTOTAL(9,V14:V14)</f>
        <v>1354</v>
      </c>
    </row>
    <row r="16" spans="1:26" ht="18.600000000000001" customHeight="1" outlineLevel="2">
      <c r="A16" s="39" t="s">
        <v>33</v>
      </c>
      <c r="B16" s="27" t="s">
        <v>32</v>
      </c>
      <c r="C16" s="14" t="s">
        <v>16</v>
      </c>
      <c r="D16" s="6" t="s">
        <v>17</v>
      </c>
      <c r="E16" s="26" t="s">
        <v>20</v>
      </c>
      <c r="F16" s="13">
        <v>190</v>
      </c>
      <c r="G16" s="23">
        <v>43565</v>
      </c>
      <c r="H16" s="22">
        <v>1</v>
      </c>
      <c r="I16" s="2">
        <v>748</v>
      </c>
      <c r="J16" s="2">
        <v>690</v>
      </c>
      <c r="K16" s="3">
        <v>100</v>
      </c>
      <c r="L16" s="5">
        <f>SUM(I16:K16)</f>
        <v>1538</v>
      </c>
      <c r="O16" s="3">
        <v>34</v>
      </c>
      <c r="P16" s="19">
        <v>-3</v>
      </c>
      <c r="Q16" s="2">
        <f>L16-SUM(M16:P16)</f>
        <v>1507</v>
      </c>
      <c r="R16" s="18" t="s">
        <v>50</v>
      </c>
      <c r="S16" s="1"/>
      <c r="V16" s="2">
        <f>L16+SUM(S16:U16)</f>
        <v>1538</v>
      </c>
    </row>
    <row r="17" spans="1:22" ht="18.600000000000001" customHeight="1" outlineLevel="1">
      <c r="A17" s="33" t="s">
        <v>58</v>
      </c>
      <c r="B17" s="27"/>
      <c r="C17" s="14"/>
      <c r="D17" s="6"/>
      <c r="E17" s="26"/>
      <c r="F17" s="13"/>
      <c r="G17" s="23"/>
      <c r="H17" s="22">
        <f t="shared" ref="H17:Q17" si="6">SUBTOTAL(9,H16:H16)</f>
        <v>1</v>
      </c>
      <c r="I17" s="2">
        <f t="shared" si="6"/>
        <v>748</v>
      </c>
      <c r="J17" s="2">
        <f t="shared" si="6"/>
        <v>690</v>
      </c>
      <c r="K17" s="3">
        <f t="shared" si="6"/>
        <v>100</v>
      </c>
      <c r="L17" s="5">
        <f t="shared" si="6"/>
        <v>1538</v>
      </c>
      <c r="M17" s="3">
        <f t="shared" si="6"/>
        <v>0</v>
      </c>
      <c r="N17" s="3">
        <f t="shared" si="6"/>
        <v>0</v>
      </c>
      <c r="O17" s="3">
        <f t="shared" si="6"/>
        <v>34</v>
      </c>
      <c r="P17" s="19">
        <f t="shared" si="6"/>
        <v>-3</v>
      </c>
      <c r="Q17" s="2">
        <f t="shared" si="6"/>
        <v>1507</v>
      </c>
      <c r="R17" s="18"/>
      <c r="S17" s="1">
        <f>SUBTOTAL(9,S16:S16)</f>
        <v>0</v>
      </c>
      <c r="T17" s="2">
        <f>SUBTOTAL(9,T16:T16)</f>
        <v>0</v>
      </c>
      <c r="U17" s="2">
        <f>SUBTOTAL(9,U16:U16)</f>
        <v>0</v>
      </c>
      <c r="V17" s="2">
        <f>SUBTOTAL(9,V16:V16)</f>
        <v>1538</v>
      </c>
    </row>
    <row r="18" spans="1:22" ht="18.600000000000001" customHeight="1">
      <c r="A18" s="33" t="s">
        <v>59</v>
      </c>
      <c r="B18" s="27"/>
      <c r="C18" s="14"/>
      <c r="D18" s="6"/>
      <c r="E18" s="26"/>
      <c r="F18" s="13"/>
      <c r="G18" s="23"/>
      <c r="H18" s="22">
        <f t="shared" ref="H18:Q18" si="7">SUBTOTAL(9,H3:H16)</f>
        <v>28</v>
      </c>
      <c r="I18" s="2">
        <f t="shared" si="7"/>
        <v>21352</v>
      </c>
      <c r="J18" s="2">
        <f t="shared" si="7"/>
        <v>19301</v>
      </c>
      <c r="K18" s="3">
        <f t="shared" si="7"/>
        <v>1200</v>
      </c>
      <c r="L18" s="5">
        <f t="shared" si="7"/>
        <v>41853</v>
      </c>
      <c r="M18" s="35">
        <f t="shared" si="7"/>
        <v>663</v>
      </c>
      <c r="N18" s="35">
        <f t="shared" si="7"/>
        <v>490</v>
      </c>
      <c r="O18" s="35">
        <f t="shared" si="7"/>
        <v>201</v>
      </c>
      <c r="P18" s="19">
        <f t="shared" si="7"/>
        <v>-4</v>
      </c>
      <c r="Q18" s="2">
        <f t="shared" si="7"/>
        <v>40503</v>
      </c>
      <c r="R18" s="18"/>
      <c r="S18" s="34">
        <f>SUBTOTAL(9,S3:S16)</f>
        <v>2355</v>
      </c>
      <c r="T18" s="37">
        <f>SUBTOTAL(9,T3:T16)</f>
        <v>1577</v>
      </c>
      <c r="U18" s="37">
        <f>SUBTOTAL(9,U3:U16)</f>
        <v>1810</v>
      </c>
      <c r="V18" s="2">
        <f>SUBTOTAL(9,V3:V16)</f>
        <v>47595</v>
      </c>
    </row>
  </sheetData>
  <sortState ref="A3:V10">
    <sortCondition ref="A2"/>
  </sortState>
  <mergeCells count="1">
    <mergeCell ref="A1:U1"/>
  </mergeCells>
  <phoneticPr fontId="18" type="noConversion"/>
  <printOptions horizontalCentered="1"/>
  <pageMargins left="0" right="0" top="0.15748031496062992" bottom="0.15748031496062992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10804 (3)</vt:lpstr>
      <vt:lpstr>'10804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使用者</cp:lastModifiedBy>
  <cp:lastPrinted>2019-04-29T03:54:07Z</cp:lastPrinted>
  <dcterms:created xsi:type="dcterms:W3CDTF">2013-06-25T01:13:31Z</dcterms:created>
  <dcterms:modified xsi:type="dcterms:W3CDTF">2019-04-30T02:54:33Z</dcterms:modified>
</cp:coreProperties>
</file>