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50529\"/>
    </mc:Choice>
  </mc:AlternateContent>
  <bookViews>
    <workbookView xWindow="480" yWindow="288" windowWidth="14700" windowHeight="7680"/>
  </bookViews>
  <sheets>
    <sheet name="10805 (2)" sheetId="8" r:id="rId1"/>
  </sheets>
  <definedNames>
    <definedName name="_xlnm.Print_Titles" localSheetId="0">'10805 (2)'!$1:$2</definedName>
  </definedNames>
  <calcPr calcId="162913"/>
</workbook>
</file>

<file path=xl/calcChain.xml><?xml version="1.0" encoding="utf-8"?>
<calcChain xmlns="http://schemas.openxmlformats.org/spreadsheetml/2006/main">
  <c r="V26" i="8" l="1"/>
  <c r="U26" i="8"/>
  <c r="T26" i="8"/>
  <c r="S26" i="8"/>
  <c r="Q26" i="8"/>
  <c r="P26" i="8"/>
  <c r="O26" i="8"/>
  <c r="N26" i="8"/>
  <c r="M26" i="8"/>
  <c r="L26" i="8"/>
  <c r="K26" i="8"/>
  <c r="J26" i="8"/>
  <c r="I26" i="8"/>
  <c r="H26" i="8"/>
  <c r="V25" i="8"/>
  <c r="U25" i="8"/>
  <c r="T25" i="8"/>
  <c r="S25" i="8"/>
  <c r="Q25" i="8"/>
  <c r="P25" i="8"/>
  <c r="O25" i="8"/>
  <c r="N25" i="8"/>
  <c r="M25" i="8"/>
  <c r="L25" i="8"/>
  <c r="K25" i="8"/>
  <c r="J25" i="8"/>
  <c r="I25" i="8"/>
  <c r="H25" i="8"/>
  <c r="V23" i="8"/>
  <c r="U23" i="8"/>
  <c r="T23" i="8"/>
  <c r="S23" i="8"/>
  <c r="Q23" i="8"/>
  <c r="P23" i="8"/>
  <c r="O23" i="8"/>
  <c r="N23" i="8"/>
  <c r="M23" i="8"/>
  <c r="L23" i="8"/>
  <c r="K23" i="8"/>
  <c r="J23" i="8"/>
  <c r="I23" i="8"/>
  <c r="H23" i="8"/>
  <c r="V21" i="8"/>
  <c r="U21" i="8"/>
  <c r="T21" i="8"/>
  <c r="S21" i="8"/>
  <c r="Q21" i="8"/>
  <c r="P21" i="8"/>
  <c r="O21" i="8"/>
  <c r="N21" i="8"/>
  <c r="M21" i="8"/>
  <c r="L21" i="8"/>
  <c r="K21" i="8"/>
  <c r="J21" i="8"/>
  <c r="I21" i="8"/>
  <c r="H21" i="8"/>
  <c r="V19" i="8"/>
  <c r="U19" i="8"/>
  <c r="T19" i="8"/>
  <c r="S19" i="8"/>
  <c r="Q19" i="8"/>
  <c r="P19" i="8"/>
  <c r="O19" i="8"/>
  <c r="N19" i="8"/>
  <c r="M19" i="8"/>
  <c r="L19" i="8"/>
  <c r="K19" i="8"/>
  <c r="J19" i="8"/>
  <c r="I19" i="8"/>
  <c r="H19" i="8"/>
  <c r="V17" i="8"/>
  <c r="U17" i="8"/>
  <c r="T17" i="8"/>
  <c r="S17" i="8"/>
  <c r="Q17" i="8"/>
  <c r="P17" i="8"/>
  <c r="O17" i="8"/>
  <c r="N17" i="8"/>
  <c r="M17" i="8"/>
  <c r="L17" i="8"/>
  <c r="K17" i="8"/>
  <c r="J17" i="8"/>
  <c r="I17" i="8"/>
  <c r="H17" i="8"/>
  <c r="V14" i="8"/>
  <c r="U14" i="8"/>
  <c r="T14" i="8"/>
  <c r="S14" i="8"/>
  <c r="Q14" i="8"/>
  <c r="P14" i="8"/>
  <c r="O14" i="8"/>
  <c r="N14" i="8"/>
  <c r="M14" i="8"/>
  <c r="L14" i="8"/>
  <c r="K14" i="8"/>
  <c r="J14" i="8"/>
  <c r="I14" i="8"/>
  <c r="H14" i="8"/>
  <c r="V10" i="8"/>
  <c r="U10" i="8"/>
  <c r="T10" i="8"/>
  <c r="S10" i="8"/>
  <c r="Q10" i="8"/>
  <c r="P10" i="8"/>
  <c r="O10" i="8"/>
  <c r="N10" i="8"/>
  <c r="M10" i="8"/>
  <c r="L10" i="8"/>
  <c r="K10" i="8"/>
  <c r="J10" i="8"/>
  <c r="I10" i="8"/>
  <c r="H10" i="8"/>
  <c r="V8" i="8"/>
  <c r="U8" i="8"/>
  <c r="T8" i="8"/>
  <c r="S8" i="8"/>
  <c r="Q8" i="8"/>
  <c r="P8" i="8"/>
  <c r="O8" i="8"/>
  <c r="N8" i="8"/>
  <c r="M8" i="8"/>
  <c r="L8" i="8"/>
  <c r="K8" i="8"/>
  <c r="J8" i="8"/>
  <c r="I8" i="8"/>
  <c r="H8" i="8"/>
  <c r="V6" i="8"/>
  <c r="U6" i="8"/>
  <c r="T6" i="8"/>
  <c r="S6" i="8"/>
  <c r="Q6" i="8"/>
  <c r="P6" i="8"/>
  <c r="O6" i="8"/>
  <c r="N6" i="8"/>
  <c r="M6" i="8"/>
  <c r="L6" i="8"/>
  <c r="K6" i="8"/>
  <c r="J6" i="8"/>
  <c r="I6" i="8"/>
  <c r="H6" i="8"/>
  <c r="V4" i="8"/>
  <c r="U4" i="8"/>
  <c r="T4" i="8"/>
  <c r="S4" i="8"/>
  <c r="Q4" i="8"/>
  <c r="P4" i="8"/>
  <c r="O4" i="8"/>
  <c r="N4" i="8"/>
  <c r="M4" i="8"/>
  <c r="L4" i="8"/>
  <c r="K4" i="8"/>
  <c r="J4" i="8"/>
  <c r="I4" i="8"/>
  <c r="H4" i="8"/>
  <c r="L13" i="8"/>
  <c r="V13" i="8" s="1"/>
  <c r="L3" i="8"/>
  <c r="V3" i="8" s="1"/>
  <c r="L24" i="8"/>
  <c r="Q24" i="8" s="1"/>
  <c r="L16" i="8"/>
  <c r="V16" i="8" s="1"/>
  <c r="L22" i="8"/>
  <c r="V22" i="8" s="1"/>
  <c r="L12" i="8"/>
  <c r="V12" i="8" s="1"/>
  <c r="L7" i="8"/>
  <c r="Q7" i="8" s="1"/>
  <c r="L11" i="8"/>
  <c r="Q11" i="8" s="1"/>
  <c r="L9" i="8"/>
  <c r="V9" i="8" s="1"/>
  <c r="L15" i="8"/>
  <c r="V15" i="8" s="1"/>
  <c r="L5" i="8"/>
  <c r="Q5" i="8" s="1"/>
  <c r="L20" i="8"/>
  <c r="V20" i="8" s="1"/>
  <c r="L18" i="8"/>
  <c r="Q18" i="8" s="1"/>
  <c r="Q20" i="8" l="1"/>
  <c r="V11" i="8"/>
  <c r="Q13" i="8"/>
  <c r="V7" i="8"/>
  <c r="V5" i="8"/>
  <c r="Q22" i="8"/>
  <c r="V24" i="8"/>
  <c r="Q16" i="8"/>
  <c r="Q9" i="8"/>
  <c r="Q12" i="8"/>
  <c r="Q3" i="8"/>
  <c r="V18" i="8"/>
  <c r="Q15" i="8"/>
</calcChain>
</file>

<file path=xl/sharedStrings.xml><?xml version="1.0" encoding="utf-8"?>
<sst xmlns="http://schemas.openxmlformats.org/spreadsheetml/2006/main" count="114" uniqueCount="72">
  <si>
    <t>請假人</t>
  </si>
  <si>
    <t>假別</t>
  </si>
  <si>
    <t>代課人</t>
    <phoneticPr fontId="20" type="noConversion"/>
  </si>
  <si>
    <t>學歷</t>
    <phoneticPr fontId="20" type="noConversion"/>
  </si>
  <si>
    <t>薪額</t>
    <phoneticPr fontId="20" type="noConversion"/>
  </si>
  <si>
    <t>代課起迄</t>
    <phoneticPr fontId="20" type="noConversion"/>
  </si>
  <si>
    <t>合計天數</t>
    <phoneticPr fontId="20" type="noConversion"/>
  </si>
  <si>
    <t>應領金額</t>
    <phoneticPr fontId="20" type="noConversion"/>
  </si>
  <si>
    <t>導師費/特教津貼(元)</t>
    <phoneticPr fontId="20" type="noConversion"/>
  </si>
  <si>
    <t>學術研究費(元)</t>
    <phoneticPr fontId="20" type="noConversion"/>
  </si>
  <si>
    <t>教師資格(有無教師證)</t>
    <phoneticPr fontId="20" type="noConversion"/>
  </si>
  <si>
    <t>備  註</t>
    <phoneticPr fontId="20" type="noConversion"/>
  </si>
  <si>
    <t>請領總額</t>
    <phoneticPr fontId="18" type="noConversion"/>
  </si>
  <si>
    <t>無</t>
    <phoneticPr fontId="18" type="noConversion"/>
  </si>
  <si>
    <t>導師費及學術研究費8折各1日</t>
    <phoneticPr fontId="18" type="noConversion"/>
  </si>
  <si>
    <t>退/補扣勞保自付</t>
    <phoneticPr fontId="18" type="noConversion"/>
  </si>
  <si>
    <t>實領金額</t>
    <phoneticPr fontId="20" type="noConversion"/>
  </si>
  <si>
    <t>大學畢</t>
    <phoneticPr fontId="18" type="noConversion"/>
  </si>
  <si>
    <t>總日額/鐘點費(元)</t>
  </si>
  <si>
    <t>研所畢</t>
    <phoneticPr fontId="18" type="noConversion"/>
  </si>
  <si>
    <t>有</t>
    <phoneticPr fontId="18" type="noConversion"/>
  </si>
  <si>
    <t>臺南市北區文元國小108年5月份日薪代課教師日數費用明細表</t>
    <phoneticPr fontId="20" type="noConversion"/>
  </si>
  <si>
    <t>4月勞保代扣</t>
    <phoneticPr fontId="18" type="noConversion"/>
  </si>
  <si>
    <t>5月勞保代扣</t>
    <phoneticPr fontId="18" type="noConversion"/>
  </si>
  <si>
    <t>4月勞保機補</t>
    <phoneticPr fontId="18" type="noConversion"/>
  </si>
  <si>
    <t>4月健保機補</t>
    <phoneticPr fontId="18" type="noConversion"/>
  </si>
  <si>
    <t>4月勞退機補</t>
    <phoneticPr fontId="18" type="noConversion"/>
  </si>
  <si>
    <t>楊李清</t>
    <phoneticPr fontId="18" type="noConversion"/>
  </si>
  <si>
    <t>黃筠方</t>
    <phoneticPr fontId="18" type="noConversion"/>
  </si>
  <si>
    <t>蔡青穎</t>
    <phoneticPr fontId="18" type="noConversion"/>
  </si>
  <si>
    <t>導師費及學術研究費8折各2日</t>
    <phoneticPr fontId="18" type="noConversion"/>
  </si>
  <si>
    <t>公傷假</t>
    <phoneticPr fontId="18" type="noConversion"/>
  </si>
  <si>
    <t>江澤偉</t>
    <phoneticPr fontId="18" type="noConversion"/>
  </si>
  <si>
    <t>補發4/8、4/9</t>
    <phoneticPr fontId="18" type="noConversion"/>
  </si>
  <si>
    <t>吳宜芬</t>
    <phoneticPr fontId="18" type="noConversion"/>
  </si>
  <si>
    <t>徐怡雯</t>
    <phoneticPr fontId="18" type="noConversion"/>
  </si>
  <si>
    <t>病假</t>
    <phoneticPr fontId="18" type="noConversion"/>
  </si>
  <si>
    <t>特教津貼及學術研究費各23日</t>
    <phoneticPr fontId="18" type="noConversion"/>
  </si>
  <si>
    <t>盧亮吟</t>
    <phoneticPr fontId="18" type="noConversion"/>
  </si>
  <si>
    <t>蔡佳珍</t>
    <phoneticPr fontId="18" type="noConversion"/>
  </si>
  <si>
    <t>公假</t>
    <phoneticPr fontId="18" type="noConversion"/>
  </si>
  <si>
    <t>王玉貞</t>
    <phoneticPr fontId="18" type="noConversion"/>
  </si>
  <si>
    <t>羅心玫</t>
    <phoneticPr fontId="18" type="noConversion"/>
  </si>
  <si>
    <t>陳弘智</t>
    <phoneticPr fontId="18" type="noConversion"/>
  </si>
  <si>
    <t>周素瑩</t>
    <phoneticPr fontId="18" type="noConversion"/>
  </si>
  <si>
    <t>選務補假</t>
    <phoneticPr fontId="18" type="noConversion"/>
  </si>
  <si>
    <t>4月薪已扣</t>
    <phoneticPr fontId="18" type="noConversion"/>
  </si>
  <si>
    <t>5/1~5/31</t>
    <phoneticPr fontId="18" type="noConversion"/>
  </si>
  <si>
    <t>產假</t>
    <phoneticPr fontId="18" type="noConversion"/>
  </si>
  <si>
    <t>曾奕文</t>
    <phoneticPr fontId="18" type="noConversion"/>
  </si>
  <si>
    <t>喪假</t>
    <phoneticPr fontId="18" type="noConversion"/>
  </si>
  <si>
    <t>鄭金珠</t>
    <phoneticPr fontId="18" type="noConversion"/>
  </si>
  <si>
    <t>無，修畢教育學程</t>
    <phoneticPr fontId="18" type="noConversion"/>
  </si>
  <si>
    <t>胡芳妮</t>
    <phoneticPr fontId="18" type="noConversion"/>
  </si>
  <si>
    <t>林豐裕</t>
    <phoneticPr fontId="18" type="noConversion"/>
  </si>
  <si>
    <t>胡融昀</t>
    <phoneticPr fontId="18" type="noConversion"/>
  </si>
  <si>
    <t>4月健保代扣</t>
    <phoneticPr fontId="18" type="noConversion"/>
  </si>
  <si>
    <t>宋雅文</t>
    <phoneticPr fontId="18" type="noConversion"/>
  </si>
  <si>
    <t>魯姿萱</t>
    <phoneticPr fontId="18" type="noConversion"/>
  </si>
  <si>
    <t>林沂伶</t>
    <phoneticPr fontId="18" type="noConversion"/>
  </si>
  <si>
    <t>導師費及學術研究費8折各1日</t>
  </si>
  <si>
    <t>王玉貞 合計</t>
  </si>
  <si>
    <t>吳宜芬 合計</t>
  </si>
  <si>
    <t>宋雅文 合計</t>
  </si>
  <si>
    <t>胡芳妮 合計</t>
  </si>
  <si>
    <t>陳弘智 合計</t>
  </si>
  <si>
    <t>曾奕文 合計</t>
  </si>
  <si>
    <t>楊李清 合計</t>
  </si>
  <si>
    <t>蔡青穎 合計</t>
  </si>
  <si>
    <t>魯姿萱 合計</t>
  </si>
  <si>
    <t>盧亮吟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</si>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</sst>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/d;@"/>
    <numFmt numFmtId="178" formatCode="#,##0_ 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b/>
      <sz val="9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>
      <alignment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>
      <alignment vertical="center"/>
    </xf>
    <xf numFmtId="176" fontId="28" fillId="0" borderId="11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176" fontId="23" fillId="0" borderId="0" xfId="0" applyNumberFormat="1" applyFont="1" applyFill="1" applyBorder="1" applyAlignment="1">
      <alignment horizontal="left" vertical="center"/>
    </xf>
    <xf numFmtId="176" fontId="23" fillId="0" borderId="0" xfId="0" applyNumberFormat="1" applyFont="1" applyFill="1" applyBorder="1">
      <alignment vertical="center"/>
    </xf>
    <xf numFmtId="177" fontId="23" fillId="0" borderId="0" xfId="0" applyNumberFormat="1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Alignment="1">
      <alignment horizontal="right" vertical="center"/>
    </xf>
    <xf numFmtId="176" fontId="32" fillId="0" borderId="0" xfId="0" applyNumberFormat="1" applyFont="1" applyFill="1" applyBorder="1" applyAlignment="1">
      <alignment horizontal="center" vertical="center" wrapText="1"/>
    </xf>
    <xf numFmtId="178" fontId="23" fillId="0" borderId="0" xfId="0" applyNumberFormat="1" applyFont="1" applyFill="1">
      <alignment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7" fillId="0" borderId="0" xfId="0" applyNumberFormat="1" applyFont="1" applyFill="1" applyAlignment="1">
      <alignment horizontal="right" vertical="center"/>
    </xf>
    <xf numFmtId="176" fontId="32" fillId="0" borderId="0" xfId="0" applyNumberFormat="1" applyFont="1" applyFill="1" applyAlignment="1">
      <alignment horizontal="right" vertical="center" wrapText="1"/>
    </xf>
    <xf numFmtId="176" fontId="25" fillId="0" borderId="0" xfId="0" applyNumberFormat="1" applyFont="1" applyFill="1" applyBorder="1">
      <alignment vertical="center"/>
    </xf>
    <xf numFmtId="0" fontId="24" fillId="0" borderId="0" xfId="0" applyFont="1" applyFill="1" applyAlignment="1">
      <alignment horizontal="left" vertical="center" wrapText="1"/>
    </xf>
    <xf numFmtId="177" fontId="27" fillId="0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>
      <alignment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A10" zoomScaleNormal="100" workbookViewId="0">
      <selection activeCell="K14" sqref="K14"/>
    </sheetView>
  </sheetViews>
  <sheetFormatPr defaultColWidth="8.77734375" defaultRowHeight="16.2" outlineLevelRow="2"/>
  <cols>
    <col min="1" max="2" width="8.109375" style="18" customWidth="1"/>
    <col min="3" max="3" width="4.88671875" style="37" customWidth="1"/>
    <col min="4" max="4" width="4.88671875" style="18" customWidth="1"/>
    <col min="5" max="5" width="6.77734375" style="37" customWidth="1"/>
    <col min="6" max="6" width="4.21875" style="37" customWidth="1"/>
    <col min="7" max="7" width="7.77734375" style="18" customWidth="1"/>
    <col min="8" max="8" width="4.21875" style="25" customWidth="1"/>
    <col min="9" max="10" width="7.77734375" style="18" customWidth="1"/>
    <col min="11" max="12" width="7.77734375" style="25" customWidth="1"/>
    <col min="13" max="16" width="4.21875" style="25" customWidth="1"/>
    <col min="17" max="17" width="7.88671875" style="25" customWidth="1"/>
    <col min="18" max="18" width="10.33203125" style="25" customWidth="1"/>
    <col min="19" max="21" width="4.44140625" style="18" customWidth="1"/>
    <col min="22" max="22" width="9.109375" style="18" customWidth="1"/>
    <col min="23" max="16384" width="8.77734375" style="18"/>
  </cols>
  <sheetData>
    <row r="1" spans="1:25" ht="28.5" customHeight="1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17"/>
      <c r="W1" s="17"/>
    </row>
    <row r="2" spans="1:25" s="20" customFormat="1" ht="47.4" customHeight="1">
      <c r="A2" s="4" t="s">
        <v>2</v>
      </c>
      <c r="B2" s="4" t="s">
        <v>0</v>
      </c>
      <c r="C2" s="3" t="s">
        <v>1</v>
      </c>
      <c r="D2" s="2" t="s">
        <v>3</v>
      </c>
      <c r="E2" s="3" t="s">
        <v>10</v>
      </c>
      <c r="F2" s="2" t="s">
        <v>4</v>
      </c>
      <c r="G2" s="3" t="s">
        <v>5</v>
      </c>
      <c r="H2" s="3" t="s">
        <v>6</v>
      </c>
      <c r="I2" s="3" t="s">
        <v>18</v>
      </c>
      <c r="J2" s="3" t="s">
        <v>9</v>
      </c>
      <c r="K2" s="3" t="s">
        <v>8</v>
      </c>
      <c r="L2" s="3" t="s">
        <v>7</v>
      </c>
      <c r="M2" s="3" t="s">
        <v>22</v>
      </c>
      <c r="N2" s="3" t="s">
        <v>56</v>
      </c>
      <c r="O2" s="3" t="s">
        <v>23</v>
      </c>
      <c r="P2" s="7" t="s">
        <v>15</v>
      </c>
      <c r="Q2" s="3" t="s">
        <v>16</v>
      </c>
      <c r="R2" s="2" t="s">
        <v>11</v>
      </c>
      <c r="S2" s="6" t="s">
        <v>24</v>
      </c>
      <c r="T2" s="3" t="s">
        <v>25</v>
      </c>
      <c r="U2" s="3" t="s">
        <v>26</v>
      </c>
      <c r="V2" s="19" t="s">
        <v>12</v>
      </c>
    </row>
    <row r="3" spans="1:25" ht="23.4" customHeight="1" outlineLevel="2">
      <c r="A3" s="21" t="s">
        <v>41</v>
      </c>
      <c r="B3" s="22" t="s">
        <v>42</v>
      </c>
      <c r="C3" s="14" t="s">
        <v>40</v>
      </c>
      <c r="D3" s="1" t="s">
        <v>17</v>
      </c>
      <c r="E3" s="9" t="s">
        <v>20</v>
      </c>
      <c r="F3" s="5">
        <v>190</v>
      </c>
      <c r="G3" s="23">
        <v>43579</v>
      </c>
      <c r="H3" s="24"/>
      <c r="L3" s="24">
        <f>SUM(I3:K3)</f>
        <v>0</v>
      </c>
      <c r="M3" s="26" t="s">
        <v>46</v>
      </c>
      <c r="N3" s="26"/>
      <c r="P3" s="27"/>
      <c r="Q3" s="18">
        <f>L3-SUM(M3:P3)</f>
        <v>0</v>
      </c>
      <c r="R3" s="8"/>
      <c r="S3" s="18">
        <v>299</v>
      </c>
      <c r="U3" s="18">
        <v>234</v>
      </c>
      <c r="V3" s="18">
        <f>L3+SUM(S3:U3)</f>
        <v>533</v>
      </c>
    </row>
    <row r="4" spans="1:25" ht="23.4" customHeight="1" outlineLevel="1">
      <c r="A4" s="28" t="s">
        <v>61</v>
      </c>
      <c r="B4" s="22"/>
      <c r="C4" s="14"/>
      <c r="D4" s="1"/>
      <c r="E4" s="9"/>
      <c r="F4" s="5"/>
      <c r="G4" s="23"/>
      <c r="H4" s="24">
        <f t="shared" ref="H4:Q4" si="0">SUBTOTAL(9,H3:H3)</f>
        <v>0</v>
      </c>
      <c r="I4" s="18">
        <f t="shared" si="0"/>
        <v>0</v>
      </c>
      <c r="J4" s="18">
        <f t="shared" si="0"/>
        <v>0</v>
      </c>
      <c r="K4" s="25">
        <f t="shared" si="0"/>
        <v>0</v>
      </c>
      <c r="L4" s="24">
        <f t="shared" si="0"/>
        <v>0</v>
      </c>
      <c r="M4" s="26">
        <f t="shared" si="0"/>
        <v>0</v>
      </c>
      <c r="N4" s="26">
        <f t="shared" si="0"/>
        <v>0</v>
      </c>
      <c r="O4" s="25">
        <f t="shared" si="0"/>
        <v>0</v>
      </c>
      <c r="P4" s="27">
        <f t="shared" si="0"/>
        <v>0</v>
      </c>
      <c r="Q4" s="18">
        <f t="shared" si="0"/>
        <v>0</v>
      </c>
      <c r="R4" s="8"/>
      <c r="S4" s="18">
        <f>SUBTOTAL(9,S3:S3)</f>
        <v>299</v>
      </c>
      <c r="T4" s="18">
        <f>SUBTOTAL(9,T3:T3)</f>
        <v>0</v>
      </c>
      <c r="U4" s="18">
        <f>SUBTOTAL(9,U3:U3)</f>
        <v>234</v>
      </c>
      <c r="V4" s="18">
        <f>SUBTOTAL(9,V3:V3)</f>
        <v>533</v>
      </c>
    </row>
    <row r="5" spans="1:25" ht="23.4" customHeight="1" outlineLevel="2">
      <c r="A5" s="22" t="s">
        <v>34</v>
      </c>
      <c r="B5" s="22" t="s">
        <v>35</v>
      </c>
      <c r="C5" s="16" t="s">
        <v>36</v>
      </c>
      <c r="D5" s="1" t="s">
        <v>19</v>
      </c>
      <c r="E5" s="9" t="s">
        <v>20</v>
      </c>
      <c r="F5" s="5">
        <v>245</v>
      </c>
      <c r="G5" s="23">
        <v>43587</v>
      </c>
      <c r="H5" s="24">
        <v>1</v>
      </c>
      <c r="I5" s="18">
        <v>845</v>
      </c>
      <c r="J5" s="18">
        <v>768</v>
      </c>
      <c r="K5" s="25">
        <v>97</v>
      </c>
      <c r="L5" s="24">
        <f>SUM(I5:K5)</f>
        <v>1710</v>
      </c>
      <c r="M5" s="29">
        <v>144</v>
      </c>
      <c r="P5" s="27"/>
      <c r="Q5" s="18">
        <f>L5-SUM(M5:P5)</f>
        <v>1566</v>
      </c>
      <c r="R5" s="8" t="s">
        <v>14</v>
      </c>
      <c r="S5" s="18">
        <v>510</v>
      </c>
      <c r="U5" s="18">
        <v>430</v>
      </c>
      <c r="V5" s="18">
        <f>L5+SUM(S5:U5)</f>
        <v>2650</v>
      </c>
      <c r="Y5" s="30"/>
    </row>
    <row r="6" spans="1:25" ht="23.4" customHeight="1" outlineLevel="1">
      <c r="A6" s="31" t="s">
        <v>62</v>
      </c>
      <c r="B6" s="22"/>
      <c r="C6" s="16"/>
      <c r="D6" s="1"/>
      <c r="E6" s="9"/>
      <c r="F6" s="5"/>
      <c r="G6" s="23"/>
      <c r="H6" s="24">
        <f t="shared" ref="H6:Q6" si="1">SUBTOTAL(9,H5:H5)</f>
        <v>1</v>
      </c>
      <c r="I6" s="18">
        <f t="shared" si="1"/>
        <v>845</v>
      </c>
      <c r="J6" s="18">
        <f t="shared" si="1"/>
        <v>768</v>
      </c>
      <c r="K6" s="25">
        <f t="shared" si="1"/>
        <v>97</v>
      </c>
      <c r="L6" s="24">
        <f t="shared" si="1"/>
        <v>1710</v>
      </c>
      <c r="M6" s="29">
        <f t="shared" si="1"/>
        <v>144</v>
      </c>
      <c r="N6" s="25">
        <f t="shared" si="1"/>
        <v>0</v>
      </c>
      <c r="O6" s="25">
        <f t="shared" si="1"/>
        <v>0</v>
      </c>
      <c r="P6" s="27">
        <f t="shared" si="1"/>
        <v>0</v>
      </c>
      <c r="Q6" s="18">
        <f t="shared" si="1"/>
        <v>1566</v>
      </c>
      <c r="R6" s="8"/>
      <c r="S6" s="18">
        <f>SUBTOTAL(9,S5:S5)</f>
        <v>510</v>
      </c>
      <c r="T6" s="18">
        <f>SUBTOTAL(9,T5:T5)</f>
        <v>0</v>
      </c>
      <c r="U6" s="18">
        <f>SUBTOTAL(9,U5:U5)</f>
        <v>430</v>
      </c>
      <c r="V6" s="18">
        <f>SUBTOTAL(9,V5:V5)</f>
        <v>2650</v>
      </c>
      <c r="Y6" s="30"/>
    </row>
    <row r="7" spans="1:25" ht="23.4" customHeight="1" outlineLevel="2">
      <c r="A7" s="10" t="s">
        <v>57</v>
      </c>
      <c r="B7" s="10" t="s">
        <v>54</v>
      </c>
      <c r="C7" s="12" t="s">
        <v>50</v>
      </c>
      <c r="D7" s="1" t="s">
        <v>19</v>
      </c>
      <c r="E7" s="9" t="s">
        <v>13</v>
      </c>
      <c r="F7" s="5">
        <v>245</v>
      </c>
      <c r="G7" s="23">
        <v>43608</v>
      </c>
      <c r="H7" s="24">
        <v>1</v>
      </c>
      <c r="I7" s="18">
        <v>845</v>
      </c>
      <c r="J7" s="18">
        <v>615</v>
      </c>
      <c r="K7" s="25">
        <v>97</v>
      </c>
      <c r="L7" s="24">
        <f>SUM(I7:K7)</f>
        <v>1557</v>
      </c>
      <c r="P7" s="27"/>
      <c r="Q7" s="18">
        <f>L7-SUM(M7:P7)</f>
        <v>1557</v>
      </c>
      <c r="R7" s="8" t="s">
        <v>60</v>
      </c>
      <c r="V7" s="18">
        <f>L7+SUM(S7:U7)</f>
        <v>1557</v>
      </c>
      <c r="X7" s="25"/>
    </row>
    <row r="8" spans="1:25" ht="23.4" customHeight="1" outlineLevel="1">
      <c r="A8" s="36" t="s">
        <v>63</v>
      </c>
      <c r="B8" s="10"/>
      <c r="C8" s="12"/>
      <c r="D8" s="1"/>
      <c r="E8" s="9"/>
      <c r="F8" s="5"/>
      <c r="G8" s="23"/>
      <c r="H8" s="24">
        <f t="shared" ref="H8:Q8" si="2">SUBTOTAL(9,H7:H7)</f>
        <v>1</v>
      </c>
      <c r="I8" s="18">
        <f t="shared" si="2"/>
        <v>845</v>
      </c>
      <c r="J8" s="18">
        <f t="shared" si="2"/>
        <v>615</v>
      </c>
      <c r="K8" s="25">
        <f t="shared" si="2"/>
        <v>97</v>
      </c>
      <c r="L8" s="24">
        <f t="shared" si="2"/>
        <v>1557</v>
      </c>
      <c r="M8" s="25">
        <f t="shared" si="2"/>
        <v>0</v>
      </c>
      <c r="N8" s="25">
        <f t="shared" si="2"/>
        <v>0</v>
      </c>
      <c r="O8" s="25">
        <f t="shared" si="2"/>
        <v>0</v>
      </c>
      <c r="P8" s="27">
        <f t="shared" si="2"/>
        <v>0</v>
      </c>
      <c r="Q8" s="18">
        <f t="shared" si="2"/>
        <v>1557</v>
      </c>
      <c r="R8" s="8"/>
      <c r="S8" s="18">
        <f>SUBTOTAL(9,S7:S7)</f>
        <v>0</v>
      </c>
      <c r="T8" s="18">
        <f>SUBTOTAL(9,T7:T7)</f>
        <v>0</v>
      </c>
      <c r="U8" s="18">
        <f>SUBTOTAL(9,U7:U7)</f>
        <v>0</v>
      </c>
      <c r="V8" s="18">
        <f>SUBTOTAL(9,V7:V7)</f>
        <v>1557</v>
      </c>
      <c r="X8" s="25"/>
    </row>
    <row r="9" spans="1:25" ht="23.4" customHeight="1" outlineLevel="2">
      <c r="A9" s="10" t="s">
        <v>53</v>
      </c>
      <c r="B9" s="10" t="s">
        <v>54</v>
      </c>
      <c r="C9" s="12" t="s">
        <v>50</v>
      </c>
      <c r="D9" s="1" t="s">
        <v>17</v>
      </c>
      <c r="E9" s="9" t="s">
        <v>13</v>
      </c>
      <c r="F9" s="5">
        <v>170</v>
      </c>
      <c r="G9" s="23">
        <v>43605</v>
      </c>
      <c r="H9" s="24">
        <v>1</v>
      </c>
      <c r="I9" s="18">
        <v>680</v>
      </c>
      <c r="J9" s="18">
        <v>534</v>
      </c>
      <c r="K9" s="25">
        <v>97</v>
      </c>
      <c r="L9" s="24">
        <f>SUM(I9:K9)</f>
        <v>1311</v>
      </c>
      <c r="P9" s="27"/>
      <c r="Q9" s="18">
        <f>L9-SUM(M9:P9)</f>
        <v>1311</v>
      </c>
      <c r="R9" s="8" t="s">
        <v>14</v>
      </c>
      <c r="V9" s="18">
        <f>L9+SUM(S9:U9)</f>
        <v>1311</v>
      </c>
    </row>
    <row r="10" spans="1:25" ht="23.4" customHeight="1" outlineLevel="1">
      <c r="A10" s="36" t="s">
        <v>64</v>
      </c>
      <c r="B10" s="10"/>
      <c r="C10" s="12"/>
      <c r="D10" s="1"/>
      <c r="E10" s="9"/>
      <c r="F10" s="5"/>
      <c r="G10" s="23"/>
      <c r="H10" s="24">
        <f t="shared" ref="H10:Q10" si="3">SUBTOTAL(9,H9:H9)</f>
        <v>1</v>
      </c>
      <c r="I10" s="18">
        <f t="shared" si="3"/>
        <v>680</v>
      </c>
      <c r="J10" s="18">
        <f t="shared" si="3"/>
        <v>534</v>
      </c>
      <c r="K10" s="25">
        <f t="shared" si="3"/>
        <v>97</v>
      </c>
      <c r="L10" s="24">
        <f t="shared" si="3"/>
        <v>1311</v>
      </c>
      <c r="M10" s="25">
        <f t="shared" si="3"/>
        <v>0</v>
      </c>
      <c r="N10" s="25">
        <f t="shared" si="3"/>
        <v>0</v>
      </c>
      <c r="O10" s="25">
        <f t="shared" si="3"/>
        <v>0</v>
      </c>
      <c r="P10" s="27">
        <f t="shared" si="3"/>
        <v>0</v>
      </c>
      <c r="Q10" s="18">
        <f t="shared" si="3"/>
        <v>1311</v>
      </c>
      <c r="R10" s="8"/>
      <c r="S10" s="18">
        <f>SUBTOTAL(9,S9:S9)</f>
        <v>0</v>
      </c>
      <c r="T10" s="18">
        <f>SUBTOTAL(9,T9:T9)</f>
        <v>0</v>
      </c>
      <c r="U10" s="18">
        <f>SUBTOTAL(9,U9:U9)</f>
        <v>0</v>
      </c>
      <c r="V10" s="18">
        <f>SUBTOTAL(9,V9:V9)</f>
        <v>1311</v>
      </c>
    </row>
    <row r="11" spans="1:25" ht="23.4" customHeight="1" outlineLevel="2">
      <c r="A11" s="10" t="s">
        <v>43</v>
      </c>
      <c r="B11" s="10" t="s">
        <v>55</v>
      </c>
      <c r="C11" s="13" t="s">
        <v>45</v>
      </c>
      <c r="D11" s="1" t="s">
        <v>17</v>
      </c>
      <c r="E11" s="9" t="s">
        <v>13</v>
      </c>
      <c r="F11" s="5">
        <v>170</v>
      </c>
      <c r="G11" s="23">
        <v>43609</v>
      </c>
      <c r="H11" s="24">
        <v>1</v>
      </c>
      <c r="I11" s="18">
        <v>680</v>
      </c>
      <c r="J11" s="18">
        <v>534</v>
      </c>
      <c r="K11" s="25">
        <v>97</v>
      </c>
      <c r="L11" s="24">
        <f>SUM(I11:K11)</f>
        <v>1311</v>
      </c>
      <c r="Q11" s="18">
        <f>L11-SUM(M11:P11)</f>
        <v>1311</v>
      </c>
      <c r="R11" s="8" t="s">
        <v>14</v>
      </c>
      <c r="V11" s="18">
        <f>L11+SUM(S11:U11)</f>
        <v>1311</v>
      </c>
    </row>
    <row r="12" spans="1:25" ht="23.4" customHeight="1" outlineLevel="2">
      <c r="A12" s="10" t="s">
        <v>43</v>
      </c>
      <c r="B12" s="10" t="s">
        <v>54</v>
      </c>
      <c r="C12" s="12" t="s">
        <v>50</v>
      </c>
      <c r="D12" s="1" t="s">
        <v>17</v>
      </c>
      <c r="E12" s="9" t="s">
        <v>13</v>
      </c>
      <c r="F12" s="5">
        <v>170</v>
      </c>
      <c r="G12" s="23">
        <v>43615</v>
      </c>
      <c r="H12" s="24">
        <v>1</v>
      </c>
      <c r="I12" s="18">
        <v>680</v>
      </c>
      <c r="J12" s="18">
        <v>534</v>
      </c>
      <c r="K12" s="25">
        <v>97</v>
      </c>
      <c r="L12" s="24">
        <f>SUM(I12:K12)</f>
        <v>1311</v>
      </c>
      <c r="P12" s="27"/>
      <c r="Q12" s="18">
        <f>L12-SUM(M12:P12)</f>
        <v>1311</v>
      </c>
      <c r="R12" s="8" t="s">
        <v>60</v>
      </c>
      <c r="V12" s="18">
        <f>L12+SUM(S12:U12)</f>
        <v>1311</v>
      </c>
    </row>
    <row r="13" spans="1:25" ht="23.4" customHeight="1" outlineLevel="2">
      <c r="A13" s="21" t="s">
        <v>43</v>
      </c>
      <c r="B13" s="22" t="s">
        <v>44</v>
      </c>
      <c r="C13" s="32" t="s">
        <v>45</v>
      </c>
      <c r="D13" s="1" t="s">
        <v>17</v>
      </c>
      <c r="E13" s="9" t="s">
        <v>13</v>
      </c>
      <c r="F13" s="5">
        <v>170</v>
      </c>
      <c r="G13" s="23">
        <v>43585</v>
      </c>
      <c r="H13" s="24"/>
      <c r="L13" s="24">
        <f>SUM(I13:K13)</f>
        <v>0</v>
      </c>
      <c r="M13" s="26" t="s">
        <v>46</v>
      </c>
      <c r="N13" s="26"/>
      <c r="P13" s="27"/>
      <c r="Q13" s="18">
        <f>L13-SUM(M13:P13)</f>
        <v>0</v>
      </c>
      <c r="R13" s="8"/>
      <c r="S13" s="18">
        <v>364</v>
      </c>
      <c r="U13" s="18">
        <v>279</v>
      </c>
      <c r="V13" s="18">
        <f>L13+SUM(S13:U13)</f>
        <v>643</v>
      </c>
    </row>
    <row r="14" spans="1:25" ht="23.4" customHeight="1" outlineLevel="1">
      <c r="A14" s="28" t="s">
        <v>65</v>
      </c>
      <c r="B14" s="22"/>
      <c r="C14" s="32"/>
      <c r="D14" s="1"/>
      <c r="E14" s="9"/>
      <c r="F14" s="5"/>
      <c r="G14" s="23"/>
      <c r="H14" s="24">
        <f t="shared" ref="H14:Q14" si="4">SUBTOTAL(9,H11:H13)</f>
        <v>2</v>
      </c>
      <c r="I14" s="18">
        <f t="shared" si="4"/>
        <v>1360</v>
      </c>
      <c r="J14" s="18">
        <f t="shared" si="4"/>
        <v>1068</v>
      </c>
      <c r="K14" s="25">
        <f t="shared" si="4"/>
        <v>194</v>
      </c>
      <c r="L14" s="24">
        <f t="shared" si="4"/>
        <v>2622</v>
      </c>
      <c r="M14" s="26">
        <f t="shared" si="4"/>
        <v>0</v>
      </c>
      <c r="N14" s="26">
        <f t="shared" si="4"/>
        <v>0</v>
      </c>
      <c r="O14" s="25">
        <f t="shared" si="4"/>
        <v>0</v>
      </c>
      <c r="P14" s="27">
        <f t="shared" si="4"/>
        <v>0</v>
      </c>
      <c r="Q14" s="18">
        <f t="shared" si="4"/>
        <v>2622</v>
      </c>
      <c r="R14" s="8"/>
      <c r="S14" s="18">
        <f>SUBTOTAL(9,S11:S13)</f>
        <v>364</v>
      </c>
      <c r="T14" s="18">
        <f>SUBTOTAL(9,T11:T13)</f>
        <v>0</v>
      </c>
      <c r="U14" s="18">
        <f>SUBTOTAL(9,U11:U13)</f>
        <v>279</v>
      </c>
      <c r="V14" s="18">
        <f>SUBTOTAL(9,V11:V13)</f>
        <v>3265</v>
      </c>
    </row>
    <row r="15" spans="1:25" ht="23.4" customHeight="1" outlineLevel="2">
      <c r="A15" s="10" t="s">
        <v>49</v>
      </c>
      <c r="B15" s="10" t="s">
        <v>51</v>
      </c>
      <c r="C15" s="12" t="s">
        <v>50</v>
      </c>
      <c r="D15" s="1" t="s">
        <v>17</v>
      </c>
      <c r="E15" s="15" t="s">
        <v>52</v>
      </c>
      <c r="F15" s="5">
        <v>180</v>
      </c>
      <c r="G15" s="23">
        <v>43606</v>
      </c>
      <c r="H15" s="24">
        <v>1</v>
      </c>
      <c r="I15" s="18">
        <v>702</v>
      </c>
      <c r="J15" s="18">
        <v>534</v>
      </c>
      <c r="K15" s="25">
        <v>97</v>
      </c>
      <c r="L15" s="24">
        <f>SUM(I15:K15)</f>
        <v>1333</v>
      </c>
      <c r="P15" s="27"/>
      <c r="Q15" s="18">
        <f>L15-SUM(M15:P15)</f>
        <v>1333</v>
      </c>
      <c r="R15" s="8" t="s">
        <v>14</v>
      </c>
      <c r="V15" s="18">
        <f>L15+SUM(S15:U15)</f>
        <v>1333</v>
      </c>
    </row>
    <row r="16" spans="1:25" ht="23.4" customHeight="1" outlineLevel="2">
      <c r="A16" s="10" t="s">
        <v>49</v>
      </c>
      <c r="B16" s="10" t="s">
        <v>51</v>
      </c>
      <c r="C16" s="12" t="s">
        <v>50</v>
      </c>
      <c r="D16" s="1" t="s">
        <v>17</v>
      </c>
      <c r="E16" s="15" t="s">
        <v>52</v>
      </c>
      <c r="F16" s="5">
        <v>180</v>
      </c>
      <c r="G16" s="23">
        <v>43613</v>
      </c>
      <c r="H16" s="24">
        <v>1</v>
      </c>
      <c r="I16" s="18">
        <v>702</v>
      </c>
      <c r="J16" s="18">
        <v>534</v>
      </c>
      <c r="K16" s="25">
        <v>97</v>
      </c>
      <c r="L16" s="24">
        <f>SUM(I16:K16)</f>
        <v>1333</v>
      </c>
      <c r="P16" s="27"/>
      <c r="Q16" s="18">
        <f>L16-SUM(M16:P16)</f>
        <v>1333</v>
      </c>
      <c r="R16" s="8" t="s">
        <v>14</v>
      </c>
      <c r="V16" s="18">
        <f>L16+SUM(S16:U16)</f>
        <v>1333</v>
      </c>
    </row>
    <row r="17" spans="1:22" ht="23.4" customHeight="1" outlineLevel="1">
      <c r="A17" s="36" t="s">
        <v>66</v>
      </c>
      <c r="B17" s="10"/>
      <c r="C17" s="12"/>
      <c r="D17" s="1"/>
      <c r="E17" s="15"/>
      <c r="F17" s="5"/>
      <c r="G17" s="23"/>
      <c r="H17" s="24">
        <f t="shared" ref="H17:Q17" si="5">SUBTOTAL(9,H15:H16)</f>
        <v>2</v>
      </c>
      <c r="I17" s="18">
        <f t="shared" si="5"/>
        <v>1404</v>
      </c>
      <c r="J17" s="18">
        <f t="shared" si="5"/>
        <v>1068</v>
      </c>
      <c r="K17" s="25">
        <f t="shared" si="5"/>
        <v>194</v>
      </c>
      <c r="L17" s="24">
        <f t="shared" si="5"/>
        <v>2666</v>
      </c>
      <c r="M17" s="25">
        <f t="shared" si="5"/>
        <v>0</v>
      </c>
      <c r="N17" s="25">
        <f t="shared" si="5"/>
        <v>0</v>
      </c>
      <c r="O17" s="25">
        <f t="shared" si="5"/>
        <v>0</v>
      </c>
      <c r="P17" s="27">
        <f t="shared" si="5"/>
        <v>0</v>
      </c>
      <c r="Q17" s="18">
        <f t="shared" si="5"/>
        <v>2666</v>
      </c>
      <c r="R17" s="8"/>
      <c r="S17" s="18">
        <f>SUBTOTAL(9,S15:S16)</f>
        <v>0</v>
      </c>
      <c r="T17" s="18">
        <f>SUBTOTAL(9,T15:T16)</f>
        <v>0</v>
      </c>
      <c r="U17" s="18">
        <f>SUBTOTAL(9,U15:U16)</f>
        <v>0</v>
      </c>
      <c r="V17" s="18">
        <f>SUBTOTAL(9,V15:V16)</f>
        <v>2666</v>
      </c>
    </row>
    <row r="18" spans="1:22" ht="23.4" customHeight="1" outlineLevel="2">
      <c r="A18" s="22" t="s">
        <v>27</v>
      </c>
      <c r="B18" s="22" t="s">
        <v>28</v>
      </c>
      <c r="C18" s="11" t="s">
        <v>48</v>
      </c>
      <c r="D18" s="1" t="s">
        <v>17</v>
      </c>
      <c r="E18" s="9" t="s">
        <v>20</v>
      </c>
      <c r="F18" s="5">
        <v>190</v>
      </c>
      <c r="G18" s="33" t="s">
        <v>47</v>
      </c>
      <c r="H18" s="25">
        <v>23</v>
      </c>
      <c r="I18" s="18">
        <v>16645</v>
      </c>
      <c r="J18" s="18">
        <v>15358</v>
      </c>
      <c r="K18" s="25">
        <v>445</v>
      </c>
      <c r="L18" s="24">
        <f>SUM(I18:K18)</f>
        <v>32448</v>
      </c>
      <c r="M18" s="29">
        <v>766</v>
      </c>
      <c r="N18" s="29">
        <v>490</v>
      </c>
      <c r="P18" s="27"/>
      <c r="Q18" s="18">
        <f>L18-SUM(M18:P18)</f>
        <v>31192</v>
      </c>
      <c r="R18" s="8" t="s">
        <v>37</v>
      </c>
      <c r="S18" s="34">
        <v>2718</v>
      </c>
      <c r="T18" s="34">
        <v>1577</v>
      </c>
      <c r="U18" s="34">
        <v>2088</v>
      </c>
      <c r="V18" s="18">
        <f>L18+SUM(S18:U18)</f>
        <v>38831</v>
      </c>
    </row>
    <row r="19" spans="1:22" ht="23.4" customHeight="1" outlineLevel="1">
      <c r="A19" s="31" t="s">
        <v>67</v>
      </c>
      <c r="B19" s="22"/>
      <c r="C19" s="11"/>
      <c r="D19" s="1"/>
      <c r="E19" s="9"/>
      <c r="F19" s="5"/>
      <c r="G19" s="33"/>
      <c r="H19" s="25">
        <f t="shared" ref="H19:Q19" si="6">SUBTOTAL(9,H18:H18)</f>
        <v>23</v>
      </c>
      <c r="I19" s="18">
        <f t="shared" si="6"/>
        <v>16645</v>
      </c>
      <c r="J19" s="18">
        <f t="shared" si="6"/>
        <v>15358</v>
      </c>
      <c r="K19" s="25">
        <f t="shared" si="6"/>
        <v>445</v>
      </c>
      <c r="L19" s="24">
        <f t="shared" si="6"/>
        <v>32448</v>
      </c>
      <c r="M19" s="29">
        <f t="shared" si="6"/>
        <v>766</v>
      </c>
      <c r="N19" s="29">
        <f t="shared" si="6"/>
        <v>490</v>
      </c>
      <c r="O19" s="25">
        <f t="shared" si="6"/>
        <v>0</v>
      </c>
      <c r="P19" s="27">
        <f t="shared" si="6"/>
        <v>0</v>
      </c>
      <c r="Q19" s="18">
        <f t="shared" si="6"/>
        <v>31192</v>
      </c>
      <c r="R19" s="8"/>
      <c r="S19" s="34">
        <f>SUBTOTAL(9,S18:S18)</f>
        <v>2718</v>
      </c>
      <c r="T19" s="34">
        <f>SUBTOTAL(9,T18:T18)</f>
        <v>1577</v>
      </c>
      <c r="U19" s="34">
        <f>SUBTOTAL(9,U18:U18)</f>
        <v>2088</v>
      </c>
      <c r="V19" s="18">
        <f>SUBTOTAL(9,V18:V18)</f>
        <v>38831</v>
      </c>
    </row>
    <row r="20" spans="1:22" ht="23.4" customHeight="1" outlineLevel="2">
      <c r="A20" s="10" t="s">
        <v>29</v>
      </c>
      <c r="B20" s="10" t="s">
        <v>32</v>
      </c>
      <c r="C20" s="14" t="s">
        <v>31</v>
      </c>
      <c r="D20" s="1" t="s">
        <v>17</v>
      </c>
      <c r="E20" s="9" t="s">
        <v>13</v>
      </c>
      <c r="F20" s="5">
        <v>170</v>
      </c>
      <c r="G20" s="40" t="s">
        <v>33</v>
      </c>
      <c r="H20" s="24">
        <v>2</v>
      </c>
      <c r="I20" s="18">
        <v>1404</v>
      </c>
      <c r="J20" s="18">
        <v>1104</v>
      </c>
      <c r="K20" s="25">
        <v>200</v>
      </c>
      <c r="L20" s="24">
        <f>SUM(I20:K20)</f>
        <v>2708</v>
      </c>
      <c r="Q20" s="18">
        <f>L20-SUM(M20:P20)</f>
        <v>2708</v>
      </c>
      <c r="R20" s="8" t="s">
        <v>30</v>
      </c>
      <c r="S20" s="25"/>
      <c r="V20" s="18">
        <f>L20+SUM(S20:U20)</f>
        <v>2708</v>
      </c>
    </row>
    <row r="21" spans="1:22" ht="23.4" customHeight="1" outlineLevel="1">
      <c r="A21" s="36" t="s">
        <v>68</v>
      </c>
      <c r="B21" s="10"/>
      <c r="C21" s="14"/>
      <c r="D21" s="1"/>
      <c r="E21" s="9"/>
      <c r="F21" s="5"/>
      <c r="G21" s="33"/>
      <c r="H21" s="24">
        <f t="shared" ref="H21:Q21" si="7">SUBTOTAL(9,H20:H20)</f>
        <v>2</v>
      </c>
      <c r="I21" s="18">
        <f t="shared" si="7"/>
        <v>1404</v>
      </c>
      <c r="J21" s="18">
        <f t="shared" si="7"/>
        <v>1104</v>
      </c>
      <c r="K21" s="25">
        <f t="shared" si="7"/>
        <v>200</v>
      </c>
      <c r="L21" s="24">
        <f t="shared" si="7"/>
        <v>2708</v>
      </c>
      <c r="M21" s="25">
        <f t="shared" si="7"/>
        <v>0</v>
      </c>
      <c r="N21" s="25">
        <f t="shared" si="7"/>
        <v>0</v>
      </c>
      <c r="O21" s="25">
        <f t="shared" si="7"/>
        <v>0</v>
      </c>
      <c r="P21" s="25">
        <f t="shared" si="7"/>
        <v>0</v>
      </c>
      <c r="Q21" s="18">
        <f t="shared" si="7"/>
        <v>2708</v>
      </c>
      <c r="R21" s="8"/>
      <c r="S21" s="25">
        <f>SUBTOTAL(9,S20:S20)</f>
        <v>0</v>
      </c>
      <c r="T21" s="18">
        <f>SUBTOTAL(9,T20:T20)</f>
        <v>0</v>
      </c>
      <c r="U21" s="18">
        <f>SUBTOTAL(9,U20:U20)</f>
        <v>0</v>
      </c>
      <c r="V21" s="18">
        <f>SUBTOTAL(9,V20:V20)</f>
        <v>2708</v>
      </c>
    </row>
    <row r="22" spans="1:22" ht="23.4" customHeight="1" outlineLevel="2">
      <c r="A22" s="10" t="s">
        <v>58</v>
      </c>
      <c r="B22" s="10" t="s">
        <v>59</v>
      </c>
      <c r="C22" s="13" t="s">
        <v>45</v>
      </c>
      <c r="D22" s="1" t="s">
        <v>17</v>
      </c>
      <c r="E22" s="15" t="s">
        <v>52</v>
      </c>
      <c r="F22" s="5">
        <v>180</v>
      </c>
      <c r="G22" s="23">
        <v>43609</v>
      </c>
      <c r="H22" s="24">
        <v>1</v>
      </c>
      <c r="I22" s="18">
        <v>702</v>
      </c>
      <c r="J22" s="18">
        <v>534</v>
      </c>
      <c r="K22" s="25">
        <v>97</v>
      </c>
      <c r="L22" s="24">
        <f>SUM(I22:K22)</f>
        <v>1333</v>
      </c>
      <c r="P22" s="27"/>
      <c r="Q22" s="18">
        <f>L22-SUM(M22:P22)</f>
        <v>1333</v>
      </c>
      <c r="R22" s="8" t="s">
        <v>60</v>
      </c>
      <c r="V22" s="18">
        <f>L22+SUM(S22:U22)</f>
        <v>1333</v>
      </c>
    </row>
    <row r="23" spans="1:22" ht="23.4" customHeight="1" outlineLevel="1">
      <c r="A23" s="36" t="s">
        <v>69</v>
      </c>
      <c r="B23" s="10"/>
      <c r="C23" s="13"/>
      <c r="D23" s="1"/>
      <c r="E23" s="15"/>
      <c r="F23" s="5"/>
      <c r="G23" s="23"/>
      <c r="H23" s="24">
        <f t="shared" ref="H23:Q23" si="8">SUBTOTAL(9,H22:H22)</f>
        <v>1</v>
      </c>
      <c r="I23" s="18">
        <f t="shared" si="8"/>
        <v>702</v>
      </c>
      <c r="J23" s="18">
        <f t="shared" si="8"/>
        <v>534</v>
      </c>
      <c r="K23" s="25">
        <f t="shared" si="8"/>
        <v>97</v>
      </c>
      <c r="L23" s="24">
        <f t="shared" si="8"/>
        <v>1333</v>
      </c>
      <c r="M23" s="25">
        <f t="shared" si="8"/>
        <v>0</v>
      </c>
      <c r="N23" s="25">
        <f t="shared" si="8"/>
        <v>0</v>
      </c>
      <c r="O23" s="25">
        <f t="shared" si="8"/>
        <v>0</v>
      </c>
      <c r="P23" s="27">
        <f t="shared" si="8"/>
        <v>0</v>
      </c>
      <c r="Q23" s="18">
        <f t="shared" si="8"/>
        <v>1333</v>
      </c>
      <c r="R23" s="8"/>
      <c r="S23" s="18">
        <f>SUBTOTAL(9,S22:S22)</f>
        <v>0</v>
      </c>
      <c r="T23" s="18">
        <f>SUBTOTAL(9,T22:T22)</f>
        <v>0</v>
      </c>
      <c r="U23" s="18">
        <f>SUBTOTAL(9,U22:U22)</f>
        <v>0</v>
      </c>
      <c r="V23" s="18">
        <f>SUBTOTAL(9,V22:V22)</f>
        <v>1333</v>
      </c>
    </row>
    <row r="24" spans="1:22" ht="23.4" customHeight="1" outlineLevel="2">
      <c r="A24" s="35" t="s">
        <v>38</v>
      </c>
      <c r="B24" s="10" t="s">
        <v>39</v>
      </c>
      <c r="C24" s="14" t="s">
        <v>40</v>
      </c>
      <c r="D24" s="1" t="s">
        <v>17</v>
      </c>
      <c r="E24" s="9" t="s">
        <v>20</v>
      </c>
      <c r="F24" s="5">
        <v>190</v>
      </c>
      <c r="G24" s="23">
        <v>43565</v>
      </c>
      <c r="H24" s="24"/>
      <c r="L24" s="24">
        <f>SUM(I24:K24)</f>
        <v>0</v>
      </c>
      <c r="M24" s="26" t="s">
        <v>46</v>
      </c>
      <c r="N24" s="26"/>
      <c r="P24" s="27"/>
      <c r="Q24" s="18">
        <f>L24-SUM(M24:P24)</f>
        <v>0</v>
      </c>
      <c r="R24" s="8"/>
      <c r="S24" s="18">
        <v>109</v>
      </c>
      <c r="V24" s="18">
        <f>L24+SUM(S24:U24)</f>
        <v>109</v>
      </c>
    </row>
    <row r="25" spans="1:22" ht="23.4" customHeight="1" outlineLevel="1">
      <c r="A25" s="36" t="s">
        <v>70</v>
      </c>
      <c r="B25" s="10"/>
      <c r="C25" s="14"/>
      <c r="D25" s="1"/>
      <c r="E25" s="9"/>
      <c r="F25" s="5"/>
      <c r="G25" s="23"/>
      <c r="H25" s="24">
        <f t="shared" ref="H25:Q25" si="9">SUBTOTAL(9,H24:H24)</f>
        <v>0</v>
      </c>
      <c r="I25" s="18">
        <f t="shared" si="9"/>
        <v>0</v>
      </c>
      <c r="J25" s="18">
        <f t="shared" si="9"/>
        <v>0</v>
      </c>
      <c r="K25" s="25">
        <f t="shared" si="9"/>
        <v>0</v>
      </c>
      <c r="L25" s="24">
        <f t="shared" si="9"/>
        <v>0</v>
      </c>
      <c r="M25" s="26">
        <f t="shared" si="9"/>
        <v>0</v>
      </c>
      <c r="N25" s="26">
        <f t="shared" si="9"/>
        <v>0</v>
      </c>
      <c r="O25" s="25">
        <f t="shared" si="9"/>
        <v>0</v>
      </c>
      <c r="P25" s="27">
        <f t="shared" si="9"/>
        <v>0</v>
      </c>
      <c r="Q25" s="18">
        <f t="shared" si="9"/>
        <v>0</v>
      </c>
      <c r="R25" s="8"/>
      <c r="S25" s="18">
        <f>SUBTOTAL(9,S24:S24)</f>
        <v>109</v>
      </c>
      <c r="T25" s="18">
        <f>SUBTOTAL(9,T24:T24)</f>
        <v>0</v>
      </c>
      <c r="U25" s="18">
        <f>SUBTOTAL(9,U24:U24)</f>
        <v>0</v>
      </c>
      <c r="V25" s="18">
        <f>SUBTOTAL(9,V24:V24)</f>
        <v>109</v>
      </c>
    </row>
    <row r="26" spans="1:22" ht="23.4" customHeight="1">
      <c r="A26" s="36" t="s">
        <v>71</v>
      </c>
      <c r="B26" s="10"/>
      <c r="C26" s="14"/>
      <c r="D26" s="1"/>
      <c r="E26" s="9"/>
      <c r="F26" s="5"/>
      <c r="G26" s="23"/>
      <c r="H26" s="24">
        <f t="shared" ref="H26:Q26" si="10">SUBTOTAL(9,H3:H24)</f>
        <v>33</v>
      </c>
      <c r="I26" s="18">
        <f t="shared" si="10"/>
        <v>23885</v>
      </c>
      <c r="J26" s="18">
        <f t="shared" si="10"/>
        <v>21049</v>
      </c>
      <c r="K26" s="25">
        <f t="shared" si="10"/>
        <v>1421</v>
      </c>
      <c r="L26" s="24">
        <f t="shared" si="10"/>
        <v>46355</v>
      </c>
      <c r="M26" s="38">
        <f t="shared" si="10"/>
        <v>910</v>
      </c>
      <c r="N26" s="38">
        <f t="shared" si="10"/>
        <v>490</v>
      </c>
      <c r="O26" s="25">
        <f t="shared" si="10"/>
        <v>0</v>
      </c>
      <c r="P26" s="27">
        <f t="shared" si="10"/>
        <v>0</v>
      </c>
      <c r="Q26" s="18">
        <f t="shared" si="10"/>
        <v>44955</v>
      </c>
      <c r="R26" s="8"/>
      <c r="S26" s="34">
        <f>SUBTOTAL(9,S3:S24)</f>
        <v>4000</v>
      </c>
      <c r="T26" s="34">
        <f>SUBTOTAL(9,T3:T24)</f>
        <v>1577</v>
      </c>
      <c r="U26" s="34">
        <f>SUBTOTAL(9,U3:U24)</f>
        <v>3031</v>
      </c>
      <c r="V26" s="18">
        <f>SUBTOTAL(9,V3:V24)</f>
        <v>54963</v>
      </c>
    </row>
    <row r="27" spans="1:22" ht="23.4" customHeight="1"/>
  </sheetData>
  <sortState ref="A3:V15">
    <sortCondition ref="A2"/>
  </sortState>
  <mergeCells count="1">
    <mergeCell ref="A1:U1"/>
  </mergeCells>
  <phoneticPr fontId="18" type="noConversion"/>
  <printOptions horizontalCentered="1"/>
  <pageMargins left="0" right="0" top="0.35433070866141736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10805 (2)</vt:lpstr>
      <vt:lpstr>'10805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使用者</cp:lastModifiedBy>
  <cp:lastPrinted>2019-05-29T06:24:47Z</cp:lastPrinted>
  <dcterms:created xsi:type="dcterms:W3CDTF">2013-06-25T01:13:31Z</dcterms:created>
  <dcterms:modified xsi:type="dcterms:W3CDTF">2019-05-29T06:28:35Z</dcterms:modified>
</cp:coreProperties>
</file>