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40" windowHeight="7875"/>
  </bookViews>
  <sheets>
    <sheet name="2.27排" sheetId="1" r:id="rId1"/>
  </sheets>
  <definedNames>
    <definedName name="_xlnm.Print_Titles" localSheetId="0">'2.27排'!$1:$2</definedName>
  </definedNames>
  <calcPr calcId="125725"/>
</workbook>
</file>

<file path=xl/calcChain.xml><?xml version="1.0" encoding="utf-8"?>
<calcChain xmlns="http://schemas.openxmlformats.org/spreadsheetml/2006/main">
  <c r="O16" i="1"/>
  <c r="N16"/>
  <c r="M16"/>
  <c r="H16"/>
  <c r="L15"/>
  <c r="P15" s="1"/>
  <c r="L14"/>
  <c r="L16" s="1"/>
  <c r="O13"/>
  <c r="N13"/>
  <c r="M13"/>
  <c r="H13"/>
  <c r="L12"/>
  <c r="L13" s="1"/>
  <c r="O11"/>
  <c r="N11"/>
  <c r="M11"/>
  <c r="H11"/>
  <c r="L10"/>
  <c r="L11" s="1"/>
  <c r="O9"/>
  <c r="N9"/>
  <c r="M9"/>
  <c r="H9"/>
  <c r="L8"/>
  <c r="P8" s="1"/>
  <c r="L7"/>
  <c r="L9" s="1"/>
  <c r="O6"/>
  <c r="N6"/>
  <c r="M6"/>
  <c r="H6"/>
  <c r="L5"/>
  <c r="L6" s="1"/>
  <c r="O4"/>
  <c r="O17" s="1"/>
  <c r="N4"/>
  <c r="N17" s="1"/>
  <c r="M4"/>
  <c r="M17" s="1"/>
  <c r="H4"/>
  <c r="H17" s="1"/>
  <c r="L3"/>
  <c r="P3" l="1"/>
  <c r="L4"/>
  <c r="L17" s="1"/>
  <c r="P5"/>
  <c r="P6" s="1"/>
  <c r="P7"/>
  <c r="P9" s="1"/>
  <c r="P10"/>
  <c r="P11" s="1"/>
  <c r="P12"/>
  <c r="P13" s="1"/>
  <c r="P14"/>
  <c r="P16" s="1"/>
  <c r="P17" l="1"/>
  <c r="P4"/>
</calcChain>
</file>

<file path=xl/sharedStrings.xml><?xml version="1.0" encoding="utf-8"?>
<sst xmlns="http://schemas.openxmlformats.org/spreadsheetml/2006/main" count="83" uniqueCount="64">
  <si>
    <t>台南市北區文元國小103年2月份日薪代課教師日數費用明細表</t>
    <phoneticPr fontId="3" type="noConversion"/>
  </si>
  <si>
    <t>請假人</t>
  </si>
  <si>
    <t>代課人</t>
    <phoneticPr fontId="3" type="noConversion"/>
  </si>
  <si>
    <t>假別</t>
  </si>
  <si>
    <t>學歷</t>
    <phoneticPr fontId="3" type="noConversion"/>
  </si>
  <si>
    <t>教師資格</t>
    <phoneticPr fontId="3" type="noConversion"/>
  </si>
  <si>
    <t>薪額</t>
    <phoneticPr fontId="3" type="noConversion"/>
  </si>
  <si>
    <t>代課起迄</t>
    <phoneticPr fontId="3" type="noConversion"/>
  </si>
  <si>
    <t>合計天數</t>
    <phoneticPr fontId="3" type="noConversion"/>
  </si>
  <si>
    <t>日額(元)</t>
    <phoneticPr fontId="3" type="noConversion"/>
  </si>
  <si>
    <t>學術研究費1日(元)</t>
    <phoneticPr fontId="3" type="noConversion"/>
  </si>
  <si>
    <t>導師費1日(元)</t>
    <phoneticPr fontId="3" type="noConversion"/>
  </si>
  <si>
    <t>應領金額</t>
    <phoneticPr fontId="3" type="noConversion"/>
  </si>
  <si>
    <t>2月勞保代扣</t>
    <phoneticPr fontId="3" type="noConversion"/>
  </si>
  <si>
    <t>2月健保代扣</t>
    <phoneticPr fontId="3" type="noConversion"/>
  </si>
  <si>
    <t>補充保費</t>
    <phoneticPr fontId="3" type="noConversion"/>
  </si>
  <si>
    <t>實領金額</t>
    <phoneticPr fontId="3" type="noConversion"/>
  </si>
  <si>
    <t>備註</t>
    <phoneticPr fontId="3" type="noConversion"/>
  </si>
  <si>
    <t>蔡美瑩</t>
  </si>
  <si>
    <t>吳宜芬</t>
  </si>
  <si>
    <t>喪假</t>
  </si>
  <si>
    <t>大學畢</t>
  </si>
  <si>
    <t>有教師證</t>
  </si>
  <si>
    <t>2/18</t>
  </si>
  <si>
    <t>導師費及學術研究費各1日</t>
    <phoneticPr fontId="2" type="noConversion"/>
  </si>
  <si>
    <t>吳宜芬 合計</t>
  </si>
  <si>
    <t>資源班</t>
  </si>
  <si>
    <t>吳憶婷</t>
  </si>
  <si>
    <t>控管</t>
  </si>
  <si>
    <t>2/11~2/28</t>
  </si>
  <si>
    <t>特教津貼及學術研究費各13日</t>
  </si>
  <si>
    <t>吳憶婷 合計</t>
  </si>
  <si>
    <t>陳怡玉</t>
  </si>
  <si>
    <t>黃平蘭</t>
  </si>
  <si>
    <t>無教師證</t>
  </si>
  <si>
    <t>2/20~2/21</t>
  </si>
  <si>
    <t>導師費及學術研究費8折各2日</t>
  </si>
  <si>
    <t>王麗娟</t>
  </si>
  <si>
    <t>公傷假</t>
  </si>
  <si>
    <t>2/13~2/14</t>
  </si>
  <si>
    <t>黃平蘭 合計</t>
  </si>
  <si>
    <t>劉慈雯</t>
  </si>
  <si>
    <t>楊淑閔</t>
  </si>
  <si>
    <t>產前假</t>
  </si>
  <si>
    <t>2/27</t>
  </si>
  <si>
    <t>導師費及學術研究費各1日</t>
  </si>
  <si>
    <t>楊淑閔 合計</t>
  </si>
  <si>
    <t>顏慧敏</t>
  </si>
  <si>
    <t>溫秀卿</t>
  </si>
  <si>
    <t>公假</t>
  </si>
  <si>
    <t>2/13</t>
  </si>
  <si>
    <t>學術研究費1日</t>
    <phoneticPr fontId="2" type="noConversion"/>
  </si>
  <si>
    <t>溫秀卿 合計</t>
  </si>
  <si>
    <t>蔡金秀</t>
  </si>
  <si>
    <t>蘇雅玲</t>
  </si>
  <si>
    <t>2/11~2/14</t>
  </si>
  <si>
    <t>導師費及學術研究費8折各4日</t>
  </si>
  <si>
    <t>病假</t>
  </si>
  <si>
    <t>2/17~2/27</t>
  </si>
  <si>
    <t>導師費及學術研究費8折各9日</t>
  </si>
  <si>
    <t>蘇雅玲 合計</t>
  </si>
  <si>
    <t>總計</t>
  </si>
  <si>
    <t>製表                                 教務處                                   出納組長                                人事室                                     會計室                               校長</t>
    <phoneticPr fontId="3" type="noConversion"/>
  </si>
  <si>
    <t>（列報所得）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</si>
</sst>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9">
    <font>
      <sz val="12"/>
      <color theme="1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8"/>
      <name val="新細明體"/>
      <family val="1"/>
      <charset val="136"/>
    </font>
    <font>
      <b/>
      <sz val="8"/>
      <name val="新細明體"/>
      <family val="1"/>
      <charset val="136"/>
      <scheme val="minor"/>
    </font>
    <font>
      <b/>
      <sz val="12"/>
      <color rgb="FF00B050"/>
      <name val="新細明體"/>
      <family val="1"/>
      <charset val="136"/>
      <scheme val="minor"/>
    </font>
    <font>
      <sz val="10"/>
      <color rgb="FF00B050"/>
      <name val="新細明體"/>
      <family val="1"/>
      <charset val="136"/>
    </font>
    <font>
      <sz val="10"/>
      <color rgb="FF00B050"/>
      <name val="新細明體"/>
      <family val="1"/>
      <charset val="136"/>
      <scheme val="minor"/>
    </font>
    <font>
      <sz val="8"/>
      <color rgb="FF00B050"/>
      <name val="新細明體"/>
      <family val="1"/>
      <charset val="136"/>
      <scheme val="minor"/>
    </font>
    <font>
      <sz val="12"/>
      <color rgb="FF00B05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2" xfId="0" applyNumberFormat="1" applyFont="1" applyFill="1" applyBorder="1">
      <alignment vertical="center"/>
    </xf>
    <xf numFmtId="176" fontId="4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6" fillId="2" borderId="3" xfId="0" applyNumberFormat="1" applyFont="1" applyFill="1" applyBorder="1">
      <alignment vertical="center"/>
    </xf>
    <xf numFmtId="176" fontId="6" fillId="2" borderId="4" xfId="0" applyNumberFormat="1" applyFont="1" applyFill="1" applyBorder="1">
      <alignment vertical="center"/>
    </xf>
    <xf numFmtId="176" fontId="7" fillId="2" borderId="3" xfId="0" applyNumberFormat="1" applyFont="1" applyFill="1" applyBorder="1" applyAlignment="1">
      <alignment vertical="center" wrapText="1"/>
    </xf>
    <xf numFmtId="176" fontId="8" fillId="3" borderId="3" xfId="0" applyNumberFormat="1" applyFont="1" applyFill="1" applyBorder="1">
      <alignment vertical="center"/>
    </xf>
    <xf numFmtId="176" fontId="9" fillId="3" borderId="4" xfId="0" applyNumberFormat="1" applyFont="1" applyFill="1" applyBorder="1">
      <alignment vertical="center"/>
    </xf>
    <xf numFmtId="176" fontId="6" fillId="4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vertical="center" wrapText="1"/>
    </xf>
    <xf numFmtId="176" fontId="6" fillId="2" borderId="0" xfId="0" applyNumberFormat="1" applyFont="1" applyFill="1" applyBorder="1" applyAlignment="1">
      <alignment horizontal="right" vertical="center"/>
    </xf>
    <xf numFmtId="176" fontId="6" fillId="0" borderId="0" xfId="0" applyNumberFormat="1" applyFont="1">
      <alignment vertical="center"/>
    </xf>
    <xf numFmtId="176" fontId="6" fillId="2" borderId="0" xfId="0" applyNumberFormat="1" applyFont="1" applyFill="1" applyBorder="1">
      <alignment vertical="center"/>
    </xf>
    <xf numFmtId="176" fontId="6" fillId="2" borderId="0" xfId="0" applyNumberFormat="1" applyFont="1" applyFill="1">
      <alignment vertical="center"/>
    </xf>
    <xf numFmtId="176" fontId="9" fillId="0" borderId="0" xfId="0" applyNumberFormat="1" applyFont="1" applyBorder="1" applyAlignment="1">
      <alignment vertical="center" wrapText="1"/>
    </xf>
    <xf numFmtId="176" fontId="9" fillId="2" borderId="0" xfId="0" applyNumberFormat="1" applyFont="1" applyFill="1" applyBorder="1" applyAlignment="1">
      <alignment vertical="center" wrapText="1"/>
    </xf>
    <xf numFmtId="176" fontId="10" fillId="2" borderId="1" xfId="0" applyNumberFormat="1" applyFont="1" applyFill="1" applyBorder="1">
      <alignment vertical="center"/>
    </xf>
    <xf numFmtId="176" fontId="7" fillId="2" borderId="1" xfId="0" applyNumberFormat="1" applyFont="1" applyFill="1" applyBorder="1" applyAlignment="1">
      <alignment vertical="center" wrapText="1"/>
    </xf>
    <xf numFmtId="176" fontId="8" fillId="3" borderId="5" xfId="0" applyNumberFormat="1" applyFont="1" applyFill="1" applyBorder="1">
      <alignment vertical="center"/>
    </xf>
    <xf numFmtId="176" fontId="9" fillId="3" borderId="6" xfId="0" applyNumberFormat="1" applyFont="1" applyFill="1" applyBorder="1">
      <alignment vertical="center"/>
    </xf>
    <xf numFmtId="176" fontId="6" fillId="4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176" fontId="6" fillId="2" borderId="1" xfId="0" applyNumberFormat="1" applyFont="1" applyFill="1" applyBorder="1">
      <alignment vertical="center"/>
    </xf>
    <xf numFmtId="176" fontId="11" fillId="2" borderId="0" xfId="0" applyNumberFormat="1" applyFont="1" applyFill="1" applyBorder="1">
      <alignment vertical="center"/>
    </xf>
    <xf numFmtId="176" fontId="7" fillId="2" borderId="0" xfId="0" applyNumberFormat="1" applyFont="1" applyFill="1" applyBorder="1" applyAlignment="1">
      <alignment vertical="center" wrapText="1"/>
    </xf>
    <xf numFmtId="176" fontId="8" fillId="3" borderId="7" xfId="0" applyNumberFormat="1" applyFont="1" applyFill="1" applyBorder="1">
      <alignment vertical="center"/>
    </xf>
    <xf numFmtId="176" fontId="9" fillId="4" borderId="8" xfId="0" applyNumberFormat="1" applyFont="1" applyFill="1" applyBorder="1">
      <alignment vertical="center"/>
    </xf>
    <xf numFmtId="176" fontId="6" fillId="2" borderId="9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vertical="center" wrapText="1"/>
    </xf>
    <xf numFmtId="176" fontId="12" fillId="2" borderId="0" xfId="0" applyNumberFormat="1" applyFont="1" applyFill="1" applyBorder="1" applyAlignment="1">
      <alignment vertical="center" wrapText="1"/>
    </xf>
    <xf numFmtId="176" fontId="0" fillId="2" borderId="0" xfId="0" applyNumberFormat="1" applyFill="1">
      <alignment vertical="center"/>
    </xf>
    <xf numFmtId="176" fontId="9" fillId="4" borderId="6" xfId="0" applyNumberFormat="1" applyFont="1" applyFill="1" applyBorder="1">
      <alignment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9" fillId="3" borderId="8" xfId="0" applyNumberFormat="1" applyFont="1" applyFill="1" applyBorder="1">
      <alignment vertical="center"/>
    </xf>
    <xf numFmtId="176" fontId="6" fillId="4" borderId="8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>
      <alignment vertical="center"/>
    </xf>
    <xf numFmtId="176" fontId="6" fillId="4" borderId="9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>
      <alignment vertical="center"/>
    </xf>
    <xf numFmtId="176" fontId="10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>
      <alignment vertical="center"/>
    </xf>
    <xf numFmtId="49" fontId="6" fillId="3" borderId="6" xfId="0" applyNumberFormat="1" applyFont="1" applyFill="1" applyBorder="1">
      <alignment vertical="center"/>
    </xf>
    <xf numFmtId="176" fontId="13" fillId="0" borderId="0" xfId="0" applyNumberFormat="1" applyFont="1" applyBorder="1" applyAlignment="1">
      <alignment vertical="center" wrapText="1"/>
    </xf>
    <xf numFmtId="49" fontId="6" fillId="2" borderId="8" xfId="0" applyNumberFormat="1" applyFont="1" applyFill="1" applyBorder="1">
      <alignment vertical="center"/>
    </xf>
    <xf numFmtId="176" fontId="6" fillId="2" borderId="0" xfId="0" applyNumberFormat="1" applyFont="1" applyFill="1" applyAlignment="1">
      <alignment horizontal="right" vertical="center"/>
    </xf>
    <xf numFmtId="49" fontId="6" fillId="3" borderId="9" xfId="0" applyNumberFormat="1" applyFont="1" applyFill="1" applyBorder="1">
      <alignment vertical="center"/>
    </xf>
    <xf numFmtId="176" fontId="8" fillId="3" borderId="1" xfId="0" applyNumberFormat="1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176" fontId="6" fillId="4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>
      <alignment vertical="center"/>
    </xf>
    <xf numFmtId="176" fontId="10" fillId="3" borderId="0" xfId="0" applyNumberFormat="1" applyFont="1" applyFill="1" applyBorder="1" applyAlignment="1">
      <alignment vertical="center"/>
    </xf>
    <xf numFmtId="176" fontId="8" fillId="3" borderId="0" xfId="0" applyNumberFormat="1" applyFont="1" applyFill="1" applyBorder="1">
      <alignment vertical="center"/>
    </xf>
    <xf numFmtId="176" fontId="9" fillId="3" borderId="0" xfId="0" applyNumberFormat="1" applyFont="1" applyFill="1" applyBorder="1">
      <alignment vertical="center"/>
    </xf>
    <xf numFmtId="176" fontId="6" fillId="4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14" fillId="2" borderId="1" xfId="0" applyNumberFormat="1" applyFont="1" applyFill="1" applyBorder="1">
      <alignment vertical="center"/>
    </xf>
    <xf numFmtId="176" fontId="15" fillId="2" borderId="1" xfId="0" applyNumberFormat="1" applyFont="1" applyFill="1" applyBorder="1" applyAlignment="1">
      <alignment vertical="center" wrapText="1"/>
    </xf>
    <xf numFmtId="176" fontId="16" fillId="3" borderId="5" xfId="0" applyNumberFormat="1" applyFont="1" applyFill="1" applyBorder="1">
      <alignment vertical="center"/>
    </xf>
    <xf numFmtId="176" fontId="17" fillId="3" borderId="6" xfId="0" applyNumberFormat="1" applyFont="1" applyFill="1" applyBorder="1">
      <alignment vertical="center"/>
    </xf>
    <xf numFmtId="176" fontId="18" fillId="4" borderId="6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vertical="center" wrapText="1"/>
    </xf>
    <xf numFmtId="176" fontId="18" fillId="2" borderId="1" xfId="0" applyNumberFormat="1" applyFont="1" applyFill="1" applyBorder="1" applyAlignment="1">
      <alignment horizontal="right" vertical="center"/>
    </xf>
    <xf numFmtId="176" fontId="18" fillId="0" borderId="1" xfId="0" applyNumberFormat="1" applyFont="1" applyBorder="1">
      <alignment vertical="center"/>
    </xf>
    <xf numFmtId="176" fontId="18" fillId="2" borderId="1" xfId="0" applyNumberFormat="1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zoomScale="80" zoomScaleNormal="80" workbookViewId="0">
      <selection activeCell="J18" sqref="J18"/>
    </sheetView>
  </sheetViews>
  <sheetFormatPr defaultRowHeight="16.5" outlineLevelRow="2"/>
  <cols>
    <col min="1" max="2" width="7.25" style="1" customWidth="1"/>
    <col min="3" max="3" width="6.625" style="1" customWidth="1"/>
    <col min="4" max="4" width="5.625" style="1" customWidth="1"/>
    <col min="5" max="5" width="6.375" style="1" customWidth="1"/>
    <col min="6" max="6" width="5.75" style="71" customWidth="1"/>
    <col min="7" max="7" width="10.625" style="1" customWidth="1"/>
    <col min="8" max="8" width="5.125" style="72" customWidth="1"/>
    <col min="9" max="9" width="7" style="1" customWidth="1"/>
    <col min="10" max="11" width="8" style="1" customWidth="1"/>
    <col min="12" max="12" width="7.125" style="72" customWidth="1"/>
    <col min="13" max="14" width="9.375" style="72" customWidth="1"/>
    <col min="15" max="15" width="6.75" style="1" customWidth="1"/>
    <col min="16" max="16" width="10.125" style="1" customWidth="1"/>
    <col min="17" max="17" width="12.875" style="1" customWidth="1"/>
    <col min="18" max="18" width="11.75" style="1" customWidth="1"/>
    <col min="19" max="16384" width="9" style="1"/>
  </cols>
  <sheetData>
    <row r="1" spans="1:18" ht="28.5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8" s="14" customFormat="1" ht="35.25" customHeight="1">
      <c r="A2" s="2" t="s">
        <v>1</v>
      </c>
      <c r="B2" s="3" t="s">
        <v>2</v>
      </c>
      <c r="C2" s="4" t="s">
        <v>3</v>
      </c>
      <c r="D2" s="2" t="s">
        <v>4</v>
      </c>
      <c r="E2" s="5" t="s">
        <v>5</v>
      </c>
      <c r="F2" s="6" t="s">
        <v>6</v>
      </c>
      <c r="G2" s="4" t="s">
        <v>7</v>
      </c>
      <c r="H2" s="7" t="s">
        <v>8</v>
      </c>
      <c r="I2" s="8" t="s">
        <v>9</v>
      </c>
      <c r="J2" s="9" t="s">
        <v>10</v>
      </c>
      <c r="K2" s="10" t="s">
        <v>11</v>
      </c>
      <c r="L2" s="11" t="s">
        <v>12</v>
      </c>
      <c r="M2" s="8" t="s">
        <v>13</v>
      </c>
      <c r="N2" s="8" t="s">
        <v>14</v>
      </c>
      <c r="O2" s="12" t="s">
        <v>15</v>
      </c>
      <c r="P2" s="11" t="s">
        <v>16</v>
      </c>
      <c r="Q2" s="13" t="s">
        <v>17</v>
      </c>
    </row>
    <row r="3" spans="1:18" s="25" customFormat="1" ht="24" customHeight="1" outlineLevel="2">
      <c r="A3" s="15" t="s">
        <v>18</v>
      </c>
      <c r="B3" s="16" t="s">
        <v>19</v>
      </c>
      <c r="C3" s="17" t="s">
        <v>20</v>
      </c>
      <c r="D3" s="18" t="s">
        <v>21</v>
      </c>
      <c r="E3" s="19" t="s">
        <v>22</v>
      </c>
      <c r="F3" s="20">
        <v>190</v>
      </c>
      <c r="G3" s="21" t="s">
        <v>23</v>
      </c>
      <c r="H3" s="22">
        <v>1</v>
      </c>
      <c r="I3" s="23">
        <v>778</v>
      </c>
      <c r="J3" s="23">
        <v>719</v>
      </c>
      <c r="K3" s="23">
        <v>71</v>
      </c>
      <c r="L3" s="22">
        <f>SUM(I3:K3)</f>
        <v>1568</v>
      </c>
      <c r="M3" s="24">
        <v>28</v>
      </c>
      <c r="N3" s="24"/>
      <c r="P3" s="25">
        <f>L3-SUM(M3:O3)</f>
        <v>1540</v>
      </c>
      <c r="Q3" s="26" t="s">
        <v>24</v>
      </c>
      <c r="R3" s="27"/>
    </row>
    <row r="4" spans="1:18" s="25" customFormat="1" ht="24" customHeight="1" outlineLevel="1">
      <c r="A4" s="24"/>
      <c r="B4" s="28" t="s">
        <v>25</v>
      </c>
      <c r="C4" s="29"/>
      <c r="D4" s="30"/>
      <c r="E4" s="31"/>
      <c r="F4" s="32"/>
      <c r="G4" s="33"/>
      <c r="H4" s="34">
        <f>SUBTOTAL(9,H3:H3)</f>
        <v>1</v>
      </c>
      <c r="I4" s="35"/>
      <c r="J4" s="35"/>
      <c r="K4" s="35"/>
      <c r="L4" s="34">
        <f>SUBTOTAL(9,L3:L3)</f>
        <v>1568</v>
      </c>
      <c r="M4" s="36">
        <f>SUBTOTAL(9,M3:M3)</f>
        <v>28</v>
      </c>
      <c r="N4" s="36">
        <f>SUBTOTAL(9,N3:N3)</f>
        <v>0</v>
      </c>
      <c r="O4" s="36">
        <f>SUBTOTAL(9,O3:O3)</f>
        <v>0</v>
      </c>
      <c r="P4" s="36">
        <f>SUBTOTAL(9,P3:P3)</f>
        <v>1540</v>
      </c>
      <c r="Q4" s="26"/>
      <c r="R4" s="27"/>
    </row>
    <row r="5" spans="1:18" s="44" customFormat="1" ht="24" customHeight="1" outlineLevel="2">
      <c r="A5" s="37" t="s">
        <v>26</v>
      </c>
      <c r="B5" s="24" t="s">
        <v>27</v>
      </c>
      <c r="C5" s="38" t="s">
        <v>28</v>
      </c>
      <c r="D5" s="39" t="s">
        <v>21</v>
      </c>
      <c r="E5" s="40" t="s">
        <v>22</v>
      </c>
      <c r="F5" s="41">
        <v>190</v>
      </c>
      <c r="G5" s="42" t="s">
        <v>29</v>
      </c>
      <c r="H5" s="22">
        <v>13</v>
      </c>
      <c r="I5" s="23">
        <v>10114</v>
      </c>
      <c r="J5" s="23">
        <v>9347</v>
      </c>
      <c r="K5" s="23">
        <v>279</v>
      </c>
      <c r="L5" s="22">
        <f>SUM(I5:K5)</f>
        <v>19740</v>
      </c>
      <c r="M5" s="24"/>
      <c r="N5" s="24"/>
      <c r="O5" s="25"/>
      <c r="P5" s="25">
        <f>L5-SUM(M5:O5)</f>
        <v>19740</v>
      </c>
      <c r="Q5" s="43" t="s">
        <v>30</v>
      </c>
    </row>
    <row r="6" spans="1:18" s="44" customFormat="1" ht="24" customHeight="1" outlineLevel="1">
      <c r="A6" s="37"/>
      <c r="B6" s="28" t="s">
        <v>31</v>
      </c>
      <c r="C6" s="29"/>
      <c r="D6" s="30"/>
      <c r="E6" s="45"/>
      <c r="F6" s="46"/>
      <c r="G6" s="33"/>
      <c r="H6" s="34">
        <f>SUBTOTAL(9,H5:H5)</f>
        <v>13</v>
      </c>
      <c r="I6" s="35"/>
      <c r="J6" s="35"/>
      <c r="K6" s="35"/>
      <c r="L6" s="34">
        <f>SUBTOTAL(9,L5:L5)</f>
        <v>19740</v>
      </c>
      <c r="M6" s="36">
        <f>SUBTOTAL(9,M5:M5)</f>
        <v>0</v>
      </c>
      <c r="N6" s="36">
        <f>SUBTOTAL(9,N5:N5)</f>
        <v>0</v>
      </c>
      <c r="O6" s="36">
        <f>SUBTOTAL(9,O5:O5)</f>
        <v>0</v>
      </c>
      <c r="P6" s="36">
        <f>SUBTOTAL(9,P5:P5)</f>
        <v>19740</v>
      </c>
      <c r="Q6" s="43"/>
    </row>
    <row r="7" spans="1:18" s="44" customFormat="1" ht="31.5" customHeight="1" outlineLevel="2">
      <c r="A7" s="24" t="s">
        <v>32</v>
      </c>
      <c r="B7" s="24" t="s">
        <v>33</v>
      </c>
      <c r="C7" s="38" t="s">
        <v>20</v>
      </c>
      <c r="D7" s="39" t="s">
        <v>21</v>
      </c>
      <c r="E7" s="47" t="s">
        <v>34</v>
      </c>
      <c r="F7" s="48">
        <v>170</v>
      </c>
      <c r="G7" s="42" t="s">
        <v>35</v>
      </c>
      <c r="H7" s="22">
        <v>2</v>
      </c>
      <c r="I7" s="23">
        <v>1460</v>
      </c>
      <c r="J7" s="23">
        <v>1150</v>
      </c>
      <c r="K7" s="23">
        <v>142</v>
      </c>
      <c r="L7" s="22">
        <f>SUM(I7:K7)</f>
        <v>2752</v>
      </c>
      <c r="M7" s="24"/>
      <c r="N7" s="24"/>
      <c r="O7" s="25"/>
      <c r="P7" s="25">
        <f>L7-SUM(M7:O7)</f>
        <v>2752</v>
      </c>
      <c r="Q7" s="26" t="s">
        <v>36</v>
      </c>
    </row>
    <row r="8" spans="1:18" s="44" customFormat="1" ht="24" customHeight="1" outlineLevel="2">
      <c r="A8" s="24" t="s">
        <v>37</v>
      </c>
      <c r="B8" s="24" t="s">
        <v>33</v>
      </c>
      <c r="C8" s="38" t="s">
        <v>38</v>
      </c>
      <c r="D8" s="39" t="s">
        <v>21</v>
      </c>
      <c r="E8" s="47" t="s">
        <v>34</v>
      </c>
      <c r="F8" s="48">
        <v>170</v>
      </c>
      <c r="G8" s="42" t="s">
        <v>39</v>
      </c>
      <c r="H8" s="22">
        <v>2</v>
      </c>
      <c r="I8" s="23">
        <v>1460</v>
      </c>
      <c r="J8" s="23">
        <v>1150</v>
      </c>
      <c r="K8" s="23">
        <v>142</v>
      </c>
      <c r="L8" s="22">
        <f>SUM(I8:K8)</f>
        <v>2752</v>
      </c>
      <c r="M8" s="24"/>
      <c r="N8" s="24"/>
      <c r="O8" s="25">
        <v>104</v>
      </c>
      <c r="P8" s="25">
        <f>L8-SUM(M8:O8)</f>
        <v>2648</v>
      </c>
      <c r="Q8" s="26" t="s">
        <v>36</v>
      </c>
    </row>
    <row r="9" spans="1:18" s="44" customFormat="1" ht="24" customHeight="1" outlineLevel="1">
      <c r="A9" s="24"/>
      <c r="B9" s="75" t="s">
        <v>40</v>
      </c>
      <c r="C9" s="76"/>
      <c r="D9" s="77"/>
      <c r="E9" s="78"/>
      <c r="F9" s="79"/>
      <c r="G9" s="80"/>
      <c r="H9" s="81">
        <f>SUBTOTAL(9,H7:H8)</f>
        <v>4</v>
      </c>
      <c r="I9" s="82"/>
      <c r="J9" s="82"/>
      <c r="K9" s="82"/>
      <c r="L9" s="81">
        <f>SUBTOTAL(9,L7:L8)</f>
        <v>5504</v>
      </c>
      <c r="M9" s="83">
        <f>SUBTOTAL(9,M7:M8)</f>
        <v>0</v>
      </c>
      <c r="N9" s="83">
        <f>SUBTOTAL(9,N7:N8)</f>
        <v>0</v>
      </c>
      <c r="O9" s="83">
        <f>SUBTOTAL(9,O7:O8)</f>
        <v>104</v>
      </c>
      <c r="P9" s="83">
        <f>SUBTOTAL(9,P7:P8)</f>
        <v>5400</v>
      </c>
      <c r="Q9" s="26"/>
    </row>
    <row r="10" spans="1:18" s="44" customFormat="1" ht="24" customHeight="1" outlineLevel="2">
      <c r="A10" s="24" t="s">
        <v>41</v>
      </c>
      <c r="B10" s="49" t="s">
        <v>42</v>
      </c>
      <c r="C10" s="50" t="s">
        <v>43</v>
      </c>
      <c r="D10" s="39" t="s">
        <v>21</v>
      </c>
      <c r="E10" s="47" t="s">
        <v>22</v>
      </c>
      <c r="F10" s="51">
        <v>190</v>
      </c>
      <c r="G10" s="52" t="s">
        <v>44</v>
      </c>
      <c r="H10" s="22">
        <v>1</v>
      </c>
      <c r="I10" s="23">
        <v>778</v>
      </c>
      <c r="J10" s="23">
        <v>719</v>
      </c>
      <c r="K10" s="23">
        <v>71</v>
      </c>
      <c r="L10" s="22">
        <f>SUM(I10:K10)</f>
        <v>1568</v>
      </c>
      <c r="M10" s="22"/>
      <c r="N10" s="22"/>
      <c r="O10" s="25"/>
      <c r="P10" s="25">
        <f>L10-SUM(M10:O10)</f>
        <v>1568</v>
      </c>
      <c r="Q10" s="26" t="s">
        <v>45</v>
      </c>
    </row>
    <row r="11" spans="1:18" s="44" customFormat="1" ht="24" customHeight="1" outlineLevel="1">
      <c r="A11" s="24"/>
      <c r="B11" s="53" t="s">
        <v>46</v>
      </c>
      <c r="C11" s="54"/>
      <c r="D11" s="30"/>
      <c r="E11" s="31"/>
      <c r="F11" s="32"/>
      <c r="G11" s="55"/>
      <c r="H11" s="34">
        <f>SUBTOTAL(9,H10:H10)</f>
        <v>1</v>
      </c>
      <c r="I11" s="35"/>
      <c r="J11" s="35"/>
      <c r="K11" s="35"/>
      <c r="L11" s="34">
        <f>SUBTOTAL(9,L10:L10)</f>
        <v>1568</v>
      </c>
      <c r="M11" s="34">
        <f>SUBTOTAL(9,M10:M10)</f>
        <v>0</v>
      </c>
      <c r="N11" s="34">
        <f>SUBTOTAL(9,N10:N10)</f>
        <v>0</v>
      </c>
      <c r="O11" s="36">
        <f>SUBTOTAL(9,O10:O10)</f>
        <v>0</v>
      </c>
      <c r="P11" s="36">
        <f>SUBTOTAL(9,P10:P10)</f>
        <v>1568</v>
      </c>
      <c r="Q11" s="26"/>
    </row>
    <row r="12" spans="1:18" s="44" customFormat="1" ht="24" customHeight="1" outlineLevel="2">
      <c r="A12" s="24" t="s">
        <v>47</v>
      </c>
      <c r="B12" s="24" t="s">
        <v>48</v>
      </c>
      <c r="C12" s="38" t="s">
        <v>49</v>
      </c>
      <c r="D12" s="39" t="s">
        <v>21</v>
      </c>
      <c r="E12" s="47" t="s">
        <v>22</v>
      </c>
      <c r="F12" s="48">
        <v>190</v>
      </c>
      <c r="G12" s="42" t="s">
        <v>50</v>
      </c>
      <c r="H12" s="22">
        <v>1</v>
      </c>
      <c r="I12" s="23">
        <v>778</v>
      </c>
      <c r="J12" s="23">
        <v>719</v>
      </c>
      <c r="K12" s="23"/>
      <c r="L12" s="22">
        <f>SUM(I12:K12)</f>
        <v>1497</v>
      </c>
      <c r="M12" s="24">
        <v>20</v>
      </c>
      <c r="N12" s="24"/>
      <c r="O12" s="25"/>
      <c r="P12" s="25">
        <f>L12-SUM(M12:O12)</f>
        <v>1477</v>
      </c>
      <c r="Q12" s="56" t="s">
        <v>51</v>
      </c>
    </row>
    <row r="13" spans="1:18" s="44" customFormat="1" ht="24" customHeight="1" outlineLevel="1">
      <c r="A13" s="24"/>
      <c r="B13" s="28" t="s">
        <v>52</v>
      </c>
      <c r="C13" s="29"/>
      <c r="D13" s="30"/>
      <c r="E13" s="31"/>
      <c r="F13" s="32"/>
      <c r="G13" s="33"/>
      <c r="H13" s="34">
        <f>SUBTOTAL(9,H12:H12)</f>
        <v>1</v>
      </c>
      <c r="I13" s="35"/>
      <c r="J13" s="35"/>
      <c r="K13" s="35"/>
      <c r="L13" s="34">
        <f>SUBTOTAL(9,L12:L12)</f>
        <v>1497</v>
      </c>
      <c r="M13" s="36">
        <f>SUBTOTAL(9,M12:M12)</f>
        <v>20</v>
      </c>
      <c r="N13" s="36">
        <f>SUBTOTAL(9,N12:N12)</f>
        <v>0</v>
      </c>
      <c r="O13" s="36">
        <f>SUBTOTAL(9,O12:O12)</f>
        <v>0</v>
      </c>
      <c r="P13" s="36">
        <f>SUBTOTAL(9,P12:P12)</f>
        <v>1477</v>
      </c>
      <c r="Q13" s="56"/>
    </row>
    <row r="14" spans="1:18" s="44" customFormat="1" ht="24" customHeight="1" outlineLevel="2">
      <c r="A14" s="25" t="s">
        <v>53</v>
      </c>
      <c r="B14" s="49" t="s">
        <v>54</v>
      </c>
      <c r="C14" s="50" t="s">
        <v>43</v>
      </c>
      <c r="D14" s="18" t="s">
        <v>21</v>
      </c>
      <c r="E14" s="19" t="s">
        <v>34</v>
      </c>
      <c r="F14" s="48">
        <v>170</v>
      </c>
      <c r="G14" s="57" t="s">
        <v>55</v>
      </c>
      <c r="H14" s="58">
        <v>4</v>
      </c>
      <c r="I14" s="23">
        <v>2920</v>
      </c>
      <c r="J14" s="23">
        <v>2300</v>
      </c>
      <c r="K14" s="23">
        <v>284</v>
      </c>
      <c r="L14" s="22">
        <f>SUM(I14:K14)</f>
        <v>5504</v>
      </c>
      <c r="M14" s="22"/>
      <c r="N14" s="22"/>
      <c r="O14" s="25">
        <v>339</v>
      </c>
      <c r="P14" s="25">
        <f>L14-SUM(M14:O14)</f>
        <v>5165</v>
      </c>
      <c r="Q14" s="26" t="s">
        <v>56</v>
      </c>
    </row>
    <row r="15" spans="1:18" s="44" customFormat="1" ht="24" customHeight="1" outlineLevel="2">
      <c r="A15" s="25" t="s">
        <v>53</v>
      </c>
      <c r="B15" s="49" t="s">
        <v>54</v>
      </c>
      <c r="C15" s="50" t="s">
        <v>57</v>
      </c>
      <c r="D15" s="39" t="s">
        <v>21</v>
      </c>
      <c r="E15" s="47" t="s">
        <v>34</v>
      </c>
      <c r="F15" s="51">
        <v>170</v>
      </c>
      <c r="G15" s="59" t="s">
        <v>58</v>
      </c>
      <c r="H15" s="22">
        <v>9</v>
      </c>
      <c r="I15" s="23">
        <v>6570</v>
      </c>
      <c r="J15" s="23">
        <v>5175</v>
      </c>
      <c r="K15" s="23">
        <v>639</v>
      </c>
      <c r="L15" s="22">
        <f>SUM(I15:K15)</f>
        <v>12384</v>
      </c>
      <c r="M15" s="22"/>
      <c r="N15" s="22"/>
      <c r="O15" s="25"/>
      <c r="P15" s="25">
        <f>L15-SUM(M15:O15)</f>
        <v>12384</v>
      </c>
      <c r="Q15" s="26" t="s">
        <v>59</v>
      </c>
    </row>
    <row r="16" spans="1:18" s="44" customFormat="1" ht="24" customHeight="1" outlineLevel="1">
      <c r="A16" s="25"/>
      <c r="B16" s="53" t="s">
        <v>60</v>
      </c>
      <c r="C16" s="54"/>
      <c r="D16" s="60"/>
      <c r="E16" s="61"/>
      <c r="F16" s="62"/>
      <c r="G16" s="63"/>
      <c r="H16" s="34">
        <f>SUBTOTAL(9,H14:H15)</f>
        <v>13</v>
      </c>
      <c r="I16" s="35"/>
      <c r="J16" s="35"/>
      <c r="K16" s="35"/>
      <c r="L16" s="34">
        <f>SUBTOTAL(9,L14:L15)</f>
        <v>17888</v>
      </c>
      <c r="M16" s="34">
        <f>SUBTOTAL(9,M14:M15)</f>
        <v>0</v>
      </c>
      <c r="N16" s="34">
        <f>SUBTOTAL(9,N14:N15)</f>
        <v>0</v>
      </c>
      <c r="O16" s="36">
        <f>SUBTOTAL(9,O14:O15)</f>
        <v>339</v>
      </c>
      <c r="P16" s="36">
        <f>SUBTOTAL(9,P14:P15)</f>
        <v>17549</v>
      </c>
      <c r="Q16" s="26"/>
    </row>
    <row r="17" spans="1:17" s="44" customFormat="1" ht="24" customHeight="1">
      <c r="A17" s="25"/>
      <c r="B17" s="64" t="s">
        <v>61</v>
      </c>
      <c r="C17" s="50"/>
      <c r="D17" s="65"/>
      <c r="E17" s="66"/>
      <c r="F17" s="67"/>
      <c r="G17" s="68"/>
      <c r="H17" s="22">
        <f>SUBTOTAL(9,H3:H15)</f>
        <v>33</v>
      </c>
      <c r="I17" s="23"/>
      <c r="J17" s="23"/>
      <c r="K17" s="23"/>
      <c r="L17" s="22">
        <f>SUBTOTAL(9,L3:L15)</f>
        <v>47765</v>
      </c>
      <c r="M17" s="22">
        <f>SUBTOTAL(9,M3:M15)</f>
        <v>48</v>
      </c>
      <c r="N17" s="22">
        <f>SUBTOTAL(9,N3:N15)</f>
        <v>0</v>
      </c>
      <c r="O17" s="25">
        <f>SUBTOTAL(9,O3:O15)</f>
        <v>443</v>
      </c>
      <c r="P17" s="25">
        <f>SUBTOTAL(9,P3:P15)</f>
        <v>47274</v>
      </c>
      <c r="Q17" s="26"/>
    </row>
    <row r="18" spans="1:17" s="44" customFormat="1" ht="24" customHeight="1">
      <c r="A18" s="25"/>
      <c r="B18" s="64"/>
      <c r="C18" s="50"/>
      <c r="D18" s="65"/>
      <c r="E18" s="66"/>
      <c r="F18" s="67"/>
      <c r="G18" s="68"/>
      <c r="H18" s="22"/>
      <c r="I18" s="23"/>
      <c r="J18" s="23"/>
      <c r="K18" s="23"/>
      <c r="L18" s="22"/>
      <c r="M18" s="22"/>
      <c r="N18" s="22"/>
      <c r="O18" s="25"/>
      <c r="P18" s="25"/>
      <c r="Q18" s="26"/>
    </row>
    <row r="19" spans="1:17" s="44" customFormat="1" ht="27.75" customHeight="1" outlineLevel="2">
      <c r="A19" s="69" t="s">
        <v>62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7">
      <c r="A20"/>
      <c r="B20"/>
      <c r="C20"/>
      <c r="D20"/>
      <c r="E20"/>
      <c r="F20"/>
      <c r="G20" s="74" t="s">
        <v>63</v>
      </c>
      <c r="H20" s="74"/>
      <c r="I20" s="74"/>
      <c r="J20"/>
      <c r="K20"/>
      <c r="L20"/>
      <c r="M20"/>
      <c r="N20"/>
      <c r="O20"/>
      <c r="P20"/>
      <c r="Q20"/>
    </row>
  </sheetData>
  <mergeCells count="2">
    <mergeCell ref="A1:Q1"/>
    <mergeCell ref="G20:I20"/>
  </mergeCells>
  <phoneticPr fontId="2" type="noConversion"/>
  <pageMargins left="0.11811023622047245" right="0.11811023622047245" top="0.55118110236220474" bottom="0.35433070866141736" header="0.31496062992125984" footer="0.31496062992125984"/>
  <pageSetup paperSize="9" orientation="landscape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2.27排</vt:lpstr>
      <vt:lpstr>'2.27排'!Print_Titles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2014-02-27T08:04:38Z</dcterms:created>
  <dcterms:modified xsi:type="dcterms:W3CDTF">2014-02-27T08:06:42Z</dcterms:modified>
</cp:coreProperties>
</file>