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080627公告\"/>
    </mc:Choice>
  </mc:AlternateContent>
  <bookViews>
    <workbookView xWindow="480" yWindow="288" windowWidth="14700" windowHeight="7680"/>
  </bookViews>
  <sheets>
    <sheet name="10806 (2)" sheetId="8" r:id="rId1"/>
  </sheets>
  <definedNames>
    <definedName name="_xlnm.Print_Titles" localSheetId="0">'10806 (2)'!$1:$2</definedName>
  </definedNames>
  <calcPr calcId="162913"/>
</workbook>
</file>

<file path=xl/calcChain.xml><?xml version="1.0" encoding="utf-8"?>
<calcChain xmlns="http://schemas.openxmlformats.org/spreadsheetml/2006/main">
  <c r="V14" i="8" l="1"/>
  <c r="T14" i="8"/>
  <c r="Q14" i="8"/>
  <c r="P14" i="8"/>
  <c r="O14" i="8"/>
  <c r="N14" i="8"/>
  <c r="L14" i="8"/>
  <c r="K14" i="8"/>
  <c r="J14" i="8"/>
  <c r="I14" i="8"/>
  <c r="H14" i="8"/>
  <c r="W13" i="8"/>
  <c r="V13" i="8"/>
  <c r="U13" i="8"/>
  <c r="T13" i="8"/>
  <c r="R13" i="8"/>
  <c r="Q13" i="8"/>
  <c r="P13" i="8"/>
  <c r="O13" i="8"/>
  <c r="N13" i="8"/>
  <c r="M13" i="8"/>
  <c r="L13" i="8"/>
  <c r="K13" i="8"/>
  <c r="J13" i="8"/>
  <c r="I13" i="8"/>
  <c r="H13" i="8"/>
  <c r="V11" i="8"/>
  <c r="U11" i="8"/>
  <c r="U14" i="8" s="1"/>
  <c r="T11" i="8"/>
  <c r="Q11" i="8"/>
  <c r="P11" i="8"/>
  <c r="O11" i="8"/>
  <c r="N11" i="8"/>
  <c r="M11" i="8"/>
  <c r="M14" i="8" s="1"/>
  <c r="L11" i="8"/>
  <c r="K11" i="8"/>
  <c r="J11" i="8"/>
  <c r="I11" i="8"/>
  <c r="H11" i="8"/>
  <c r="W9" i="8"/>
  <c r="V9" i="8"/>
  <c r="U9" i="8"/>
  <c r="T9" i="8"/>
  <c r="R9" i="8"/>
  <c r="Q9" i="8"/>
  <c r="P9" i="8"/>
  <c r="O9" i="8"/>
  <c r="N9" i="8"/>
  <c r="M9" i="8"/>
  <c r="L9" i="8"/>
  <c r="K9" i="8"/>
  <c r="J9" i="8"/>
  <c r="I9" i="8"/>
  <c r="H9" i="8"/>
  <c r="W7" i="8"/>
  <c r="V7" i="8"/>
  <c r="U7" i="8"/>
  <c r="T7" i="8"/>
  <c r="R7" i="8"/>
  <c r="Q7" i="8"/>
  <c r="P7" i="8"/>
  <c r="O7" i="8"/>
  <c r="N7" i="8"/>
  <c r="M7" i="8"/>
  <c r="L7" i="8"/>
  <c r="K7" i="8"/>
  <c r="J7" i="8"/>
  <c r="I7" i="8"/>
  <c r="H7" i="8"/>
  <c r="W5" i="8"/>
  <c r="V5" i="8"/>
  <c r="U5" i="8"/>
  <c r="T5" i="8"/>
  <c r="R5" i="8"/>
  <c r="Q5" i="8"/>
  <c r="P5" i="8"/>
  <c r="O5" i="8"/>
  <c r="N5" i="8"/>
  <c r="M5" i="8"/>
  <c r="L5" i="8"/>
  <c r="K5" i="8"/>
  <c r="J5" i="8"/>
  <c r="I5" i="8"/>
  <c r="H5" i="8"/>
  <c r="L12" i="8"/>
  <c r="R12" i="8" s="1"/>
  <c r="L4" i="8"/>
  <c r="R4" i="8" s="1"/>
  <c r="L6" i="8"/>
  <c r="R6" i="8" s="1"/>
  <c r="L8" i="8"/>
  <c r="W8" i="8" s="1"/>
  <c r="L3" i="8"/>
  <c r="L10" i="8"/>
  <c r="W10" i="8" s="1"/>
  <c r="W11" i="8" s="1"/>
  <c r="W14" i="8" s="1"/>
  <c r="R10" i="8" l="1"/>
  <c r="W12" i="8"/>
  <c r="W4" i="8"/>
  <c r="W6" i="8"/>
  <c r="W3" i="8"/>
  <c r="R8" i="8"/>
  <c r="R3" i="8"/>
  <c r="R11" i="8" l="1"/>
  <c r="R14" i="8" s="1"/>
</calcChain>
</file>

<file path=xl/sharedStrings.xml><?xml version="1.0" encoding="utf-8"?>
<sst xmlns="http://schemas.openxmlformats.org/spreadsheetml/2006/main" count="70" uniqueCount="61">
  <si>
    <t>請假人</t>
  </si>
  <si>
    <t>假別</t>
  </si>
  <si>
    <t>代課人</t>
    <phoneticPr fontId="20" type="noConversion"/>
  </si>
  <si>
    <t>學歷</t>
    <phoneticPr fontId="20" type="noConversion"/>
  </si>
  <si>
    <t>薪額</t>
    <phoneticPr fontId="20" type="noConversion"/>
  </si>
  <si>
    <t>代課起迄</t>
    <phoneticPr fontId="20" type="noConversion"/>
  </si>
  <si>
    <t>合計天數</t>
    <phoneticPr fontId="20" type="noConversion"/>
  </si>
  <si>
    <t>應領金額</t>
    <phoneticPr fontId="20" type="noConversion"/>
  </si>
  <si>
    <t>導師費/特教津貼(元)</t>
    <phoneticPr fontId="20" type="noConversion"/>
  </si>
  <si>
    <t>學術研究費(元)</t>
    <phoneticPr fontId="20" type="noConversion"/>
  </si>
  <si>
    <t>教師資格(有無教師證)</t>
    <phoneticPr fontId="20" type="noConversion"/>
  </si>
  <si>
    <t>備  註</t>
    <phoneticPr fontId="20" type="noConversion"/>
  </si>
  <si>
    <t>請領總額</t>
    <phoneticPr fontId="18" type="noConversion"/>
  </si>
  <si>
    <t>無</t>
    <phoneticPr fontId="18" type="noConversion"/>
  </si>
  <si>
    <t>導師費及學術研究費8折各1日</t>
    <phoneticPr fontId="18" type="noConversion"/>
  </si>
  <si>
    <t>退/補扣勞保自付</t>
    <phoneticPr fontId="18" type="noConversion"/>
  </si>
  <si>
    <t>實領金額</t>
    <phoneticPr fontId="20" type="noConversion"/>
  </si>
  <si>
    <t>大學畢</t>
    <phoneticPr fontId="18" type="noConversion"/>
  </si>
  <si>
    <t>總日額/鐘點費(元)</t>
  </si>
  <si>
    <t>臺南市北區文元國小108年6月份日薪代課教師日數費用明細表</t>
    <phoneticPr fontId="20" type="noConversion"/>
  </si>
  <si>
    <t>5月勞保代扣</t>
    <phoneticPr fontId="18" type="noConversion"/>
  </si>
  <si>
    <t>5月勞保機補</t>
    <phoneticPr fontId="18" type="noConversion"/>
  </si>
  <si>
    <t>5月健保機補</t>
    <phoneticPr fontId="18" type="noConversion"/>
  </si>
  <si>
    <t>5月勞退機補</t>
    <phoneticPr fontId="18" type="noConversion"/>
  </si>
  <si>
    <t>楊李清</t>
    <phoneticPr fontId="18" type="noConversion"/>
  </si>
  <si>
    <t>黃筠方</t>
    <phoneticPr fontId="18" type="noConversion"/>
  </si>
  <si>
    <t>有</t>
    <phoneticPr fontId="18" type="noConversion"/>
  </si>
  <si>
    <t>6/1~6/28</t>
    <phoneticPr fontId="18" type="noConversion"/>
  </si>
  <si>
    <t>5月健保代扣</t>
    <phoneticPr fontId="18" type="noConversion"/>
  </si>
  <si>
    <t>6月勞保代扣</t>
  </si>
  <si>
    <t>6月健保代扣</t>
  </si>
  <si>
    <t>宋雅文</t>
    <phoneticPr fontId="18" type="noConversion"/>
  </si>
  <si>
    <t>林豐裕</t>
    <phoneticPr fontId="18" type="noConversion"/>
  </si>
  <si>
    <t>喪假</t>
    <phoneticPr fontId="18" type="noConversion"/>
  </si>
  <si>
    <t>研所畢</t>
    <phoneticPr fontId="18" type="noConversion"/>
  </si>
  <si>
    <t>無</t>
    <phoneticPr fontId="18" type="noConversion"/>
  </si>
  <si>
    <t>曾奕文</t>
    <phoneticPr fontId="18" type="noConversion"/>
  </si>
  <si>
    <t>喪假</t>
    <phoneticPr fontId="18" type="noConversion"/>
  </si>
  <si>
    <t>大學畢</t>
    <phoneticPr fontId="18" type="noConversion"/>
  </si>
  <si>
    <t>無，修畢教育學程</t>
    <phoneticPr fontId="18" type="noConversion"/>
  </si>
  <si>
    <t>6/18、25、27</t>
    <phoneticPr fontId="18" type="noConversion"/>
  </si>
  <si>
    <t>胡芳妮</t>
    <phoneticPr fontId="18" type="noConversion"/>
  </si>
  <si>
    <t>喪假</t>
    <phoneticPr fontId="18" type="noConversion"/>
  </si>
  <si>
    <t>鄭金珠</t>
    <phoneticPr fontId="18" type="noConversion"/>
  </si>
  <si>
    <t>6/4、11、18、25</t>
    <phoneticPr fontId="18" type="noConversion"/>
  </si>
  <si>
    <t>黃彩瑜</t>
    <phoneticPr fontId="18" type="noConversion"/>
  </si>
  <si>
    <t>選務補假</t>
    <phoneticPr fontId="18" type="noConversion"/>
  </si>
  <si>
    <t>特教津貼及學術研究費各19日</t>
    <phoneticPr fontId="18" type="noConversion"/>
  </si>
  <si>
    <t>導師費及學術研究費8折各3日</t>
    <phoneticPr fontId="18" type="noConversion"/>
  </si>
  <si>
    <t>導師費及學術研究費8折各4日</t>
    <phoneticPr fontId="18" type="noConversion"/>
  </si>
  <si>
    <t>蔡青穎</t>
    <phoneticPr fontId="18" type="noConversion"/>
  </si>
  <si>
    <t>吳幸真</t>
    <phoneticPr fontId="18" type="noConversion"/>
  </si>
  <si>
    <t>宋雅文 合計</t>
  </si>
  <si>
    <t>胡芳妮 合計</t>
  </si>
  <si>
    <t>曾奕文 合計</t>
  </si>
  <si>
    <t>楊李清 合計</t>
  </si>
  <si>
    <t>蔡青穎 合計</t>
  </si>
  <si>
    <t>本項合計</t>
    <phoneticPr fontId="18" type="noConversion"/>
  </si>
  <si>
    <t>導師費及學術研究費8折各1日</t>
    <phoneticPr fontId="18" type="noConversion"/>
  </si>
  <si>
    <t>總計</t>
    <phoneticPr fontId="18" type="noConversion"/>
  </si>
  <si>
    <t>產假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</si>
</sst>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m/d;@"/>
    <numFmt numFmtId="178" formatCode="#,##0_ "/>
  </numFmts>
  <fonts count="34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9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8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b/>
      <sz val="10"/>
      <name val="新細明體"/>
      <family val="1"/>
      <charset val="136"/>
    </font>
    <font>
      <b/>
      <sz val="9"/>
      <name val="新細明體"/>
      <family val="1"/>
      <charset val="136"/>
      <scheme val="minor"/>
    </font>
    <font>
      <b/>
      <sz val="8"/>
      <name val="新細明體"/>
      <family val="1"/>
      <charset val="136"/>
      <scheme val="minor"/>
    </font>
    <font>
      <sz val="7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sz val="6"/>
      <name val="新細明體"/>
      <family val="1"/>
      <charset val="136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176" fontId="23" fillId="33" borderId="0" xfId="0" applyNumberFormat="1" applyFont="1" applyFill="1">
      <alignment vertical="center"/>
    </xf>
    <xf numFmtId="176" fontId="23" fillId="0" borderId="0" xfId="0" applyNumberFormat="1" applyFont="1">
      <alignment vertical="center"/>
    </xf>
    <xf numFmtId="176" fontId="23" fillId="0" borderId="0" xfId="0" applyNumberFormat="1" applyFont="1" applyAlignment="1">
      <alignment horizontal="right" vertical="center"/>
    </xf>
    <xf numFmtId="176" fontId="23" fillId="0" borderId="0" xfId="0" applyNumberFormat="1" applyFont="1" applyAlignment="1">
      <alignment horizontal="center" vertical="center"/>
    </xf>
    <xf numFmtId="176" fontId="23" fillId="33" borderId="0" xfId="0" applyNumberFormat="1" applyFont="1" applyFill="1" applyBorder="1" applyAlignment="1">
      <alignment horizontal="right" vertical="center"/>
    </xf>
    <xf numFmtId="176" fontId="24" fillId="0" borderId="0" xfId="0" applyNumberFormat="1" applyFont="1" applyFill="1" applyBorder="1" applyAlignment="1">
      <alignment horizontal="center" vertical="center"/>
    </xf>
    <xf numFmtId="176" fontId="22" fillId="0" borderId="11" xfId="0" applyNumberFormat="1" applyFont="1" applyFill="1" applyBorder="1" applyAlignment="1">
      <alignment horizontal="center" vertical="center"/>
    </xf>
    <xf numFmtId="176" fontId="22" fillId="0" borderId="11" xfId="0" applyNumberFormat="1" applyFont="1" applyFill="1" applyBorder="1" applyAlignment="1">
      <alignment horizontal="center" vertical="center" wrapText="1"/>
    </xf>
    <xf numFmtId="176" fontId="22" fillId="0" borderId="11" xfId="0" applyNumberFormat="1" applyFont="1" applyBorder="1" applyAlignment="1">
      <alignment horizontal="center" vertical="center"/>
    </xf>
    <xf numFmtId="176" fontId="22" fillId="0" borderId="11" xfId="0" applyNumberFormat="1" applyFont="1" applyBorder="1" applyAlignment="1">
      <alignment horizontal="center" vertical="center" wrapText="1"/>
    </xf>
    <xf numFmtId="176" fontId="21" fillId="0" borderId="0" xfId="0" applyNumberFormat="1" applyFont="1" applyAlignment="1">
      <alignment horizontal="center" vertical="center"/>
    </xf>
    <xf numFmtId="176" fontId="21" fillId="0" borderId="11" xfId="0" applyNumberFormat="1" applyFont="1" applyFill="1" applyBorder="1" applyAlignment="1">
      <alignment horizontal="center" vertical="center"/>
    </xf>
    <xf numFmtId="176" fontId="27" fillId="0" borderId="0" xfId="0" applyNumberFormat="1" applyFont="1" applyFill="1" applyBorder="1" applyAlignment="1">
      <alignment horizontal="center" vertical="center"/>
    </xf>
    <xf numFmtId="176" fontId="29" fillId="0" borderId="11" xfId="0" applyNumberFormat="1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176" fontId="28" fillId="0" borderId="11" xfId="0" applyNumberFormat="1" applyFont="1" applyBorder="1" applyAlignment="1">
      <alignment horizontal="center" vertical="center"/>
    </xf>
    <xf numFmtId="176" fontId="31" fillId="0" borderId="0" xfId="0" applyNumberFormat="1" applyFont="1" applyFill="1" applyBorder="1" applyAlignment="1">
      <alignment vertical="center" wrapText="1"/>
    </xf>
    <xf numFmtId="178" fontId="23" fillId="0" borderId="0" xfId="0" applyNumberFormat="1" applyFont="1">
      <alignment vertical="center"/>
    </xf>
    <xf numFmtId="176" fontId="27" fillId="0" borderId="0" xfId="0" applyNumberFormat="1" applyFont="1" applyAlignment="1">
      <alignment horizontal="right" vertical="center"/>
    </xf>
    <xf numFmtId="176" fontId="24" fillId="0" borderId="0" xfId="0" applyNumberFormat="1" applyFont="1" applyFill="1" applyBorder="1" applyAlignment="1">
      <alignment horizontal="center" vertical="center" wrapText="1"/>
    </xf>
    <xf numFmtId="177" fontId="27" fillId="0" borderId="0" xfId="0" applyNumberFormat="1" applyFont="1" applyAlignment="1">
      <alignment horizontal="left" vertical="center"/>
    </xf>
    <xf numFmtId="176" fontId="19" fillId="0" borderId="0" xfId="0" applyNumberFormat="1" applyFont="1" applyBorder="1" applyAlignment="1">
      <alignment vertical="center"/>
    </xf>
    <xf numFmtId="176" fontId="23" fillId="0" borderId="0" xfId="0" applyNumberFormat="1" applyFont="1" applyBorder="1">
      <alignment vertical="center"/>
    </xf>
    <xf numFmtId="176" fontId="23" fillId="0" borderId="0" xfId="0" applyNumberFormat="1" applyFont="1" applyBorder="1" applyAlignment="1">
      <alignment horizontal="right" vertical="center"/>
    </xf>
    <xf numFmtId="177" fontId="23" fillId="0" borderId="0" xfId="0" applyNumberFormat="1" applyFont="1" applyBorder="1" applyAlignment="1">
      <alignment horizontal="left" vertical="center"/>
    </xf>
    <xf numFmtId="176" fontId="23" fillId="0" borderId="0" xfId="0" applyNumberFormat="1" applyFont="1" applyFill="1" applyBorder="1">
      <alignment vertical="center"/>
    </xf>
    <xf numFmtId="176" fontId="23" fillId="0" borderId="10" xfId="0" applyNumberFormat="1" applyFont="1" applyBorder="1">
      <alignment vertical="center"/>
    </xf>
    <xf numFmtId="177" fontId="23" fillId="0" borderId="10" xfId="0" applyNumberFormat="1" applyFont="1" applyBorder="1" applyAlignment="1">
      <alignment horizontal="left" vertical="center"/>
    </xf>
    <xf numFmtId="176" fontId="23" fillId="0" borderId="10" xfId="0" applyNumberFormat="1" applyFont="1" applyBorder="1" applyAlignment="1">
      <alignment horizontal="right" vertical="center"/>
    </xf>
    <xf numFmtId="176" fontId="32" fillId="0" borderId="0" xfId="0" applyNumberFormat="1" applyFont="1" applyAlignment="1">
      <alignment horizontal="right" vertical="center"/>
    </xf>
    <xf numFmtId="176" fontId="33" fillId="0" borderId="0" xfId="0" applyNumberFormat="1" applyFont="1" applyFill="1" applyBorder="1" applyAlignment="1">
      <alignment horizontal="center" vertical="center" wrapText="1"/>
    </xf>
    <xf numFmtId="176" fontId="23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right" vertical="center"/>
    </xf>
    <xf numFmtId="177" fontId="26" fillId="0" borderId="0" xfId="0" applyNumberFormat="1" applyFont="1" applyBorder="1" applyAlignment="1">
      <alignment horizontal="left" vertical="center" wrapText="1"/>
    </xf>
    <xf numFmtId="0" fontId="23" fillId="0" borderId="10" xfId="0" applyFont="1" applyFill="1" applyBorder="1" applyAlignment="1">
      <alignment horizontal="center" vertical="center"/>
    </xf>
    <xf numFmtId="176" fontId="26" fillId="0" borderId="10" xfId="0" applyNumberFormat="1" applyFont="1" applyFill="1" applyBorder="1" applyAlignment="1">
      <alignment horizontal="center" vertical="center" wrapText="1"/>
    </xf>
    <xf numFmtId="176" fontId="24" fillId="0" borderId="10" xfId="0" applyNumberFormat="1" applyFont="1" applyFill="1" applyBorder="1" applyAlignment="1">
      <alignment horizontal="center" vertical="center"/>
    </xf>
    <xf numFmtId="176" fontId="23" fillId="0" borderId="10" xfId="0" applyNumberFormat="1" applyFont="1" applyFill="1" applyBorder="1" applyAlignment="1">
      <alignment horizontal="center" vertical="center" wrapText="1"/>
    </xf>
    <xf numFmtId="176" fontId="27" fillId="0" borderId="10" xfId="0" applyNumberFormat="1" applyFont="1" applyFill="1" applyBorder="1" applyAlignment="1">
      <alignment horizontal="center" vertical="center"/>
    </xf>
    <xf numFmtId="176" fontId="23" fillId="0" borderId="0" xfId="0" applyNumberFormat="1" applyFont="1" applyBorder="1" applyAlignment="1">
      <alignment horizontal="center" vertical="center"/>
    </xf>
    <xf numFmtId="176" fontId="26" fillId="0" borderId="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vertical="center"/>
    </xf>
    <xf numFmtId="176" fontId="23" fillId="33" borderId="10" xfId="0" applyNumberFormat="1" applyFont="1" applyFill="1" applyBorder="1" applyAlignment="1">
      <alignment horizontal="right" vertical="center"/>
    </xf>
    <xf numFmtId="178" fontId="23" fillId="0" borderId="10" xfId="0" applyNumberFormat="1" applyFont="1" applyBorder="1">
      <alignment vertical="center"/>
    </xf>
    <xf numFmtId="176" fontId="31" fillId="0" borderId="10" xfId="0" applyNumberFormat="1" applyFont="1" applyFill="1" applyBorder="1" applyAlignment="1">
      <alignment vertical="center" wrapText="1"/>
    </xf>
    <xf numFmtId="176" fontId="23" fillId="33" borderId="10" xfId="0" applyNumberFormat="1" applyFont="1" applyFill="1" applyBorder="1">
      <alignment vertical="center"/>
    </xf>
    <xf numFmtId="0" fontId="23" fillId="0" borderId="10" xfId="0" applyFont="1" applyFill="1" applyBorder="1" applyAlignment="1">
      <alignment horizontal="right" vertical="center"/>
    </xf>
    <xf numFmtId="177" fontId="26" fillId="0" borderId="10" xfId="0" applyNumberFormat="1" applyFont="1" applyBorder="1" applyAlignment="1">
      <alignment horizontal="left" vertical="center" wrapText="1"/>
    </xf>
    <xf numFmtId="176" fontId="24" fillId="0" borderId="10" xfId="0" applyNumberFormat="1" applyFont="1" applyFill="1" applyBorder="1" applyAlignment="1">
      <alignment horizontal="center" vertical="center" wrapText="1"/>
    </xf>
    <xf numFmtId="176" fontId="25" fillId="0" borderId="10" xfId="0" applyNumberFormat="1" applyFont="1" applyBorder="1">
      <alignment vertical="center"/>
    </xf>
    <xf numFmtId="176" fontId="26" fillId="0" borderId="10" xfId="0" applyNumberFormat="1" applyFont="1" applyFill="1" applyBorder="1" applyAlignment="1">
      <alignment horizontal="center" vertical="center"/>
    </xf>
    <xf numFmtId="177" fontId="27" fillId="0" borderId="10" xfId="0" applyNumberFormat="1" applyFont="1" applyBorder="1" applyAlignment="1">
      <alignment horizontal="left" vertical="center"/>
    </xf>
    <xf numFmtId="176" fontId="25" fillId="0" borderId="10" xfId="0" applyNumberFormat="1" applyFont="1" applyFill="1" applyBorder="1">
      <alignment vertical="center"/>
    </xf>
    <xf numFmtId="176" fontId="23" fillId="0" borderId="10" xfId="0" applyNumberFormat="1" applyFont="1" applyFill="1" applyBorder="1">
      <alignment vertical="center"/>
    </xf>
    <xf numFmtId="176" fontId="23" fillId="0" borderId="0" xfId="0" applyNumberFormat="1" applyFont="1" applyFill="1" applyAlignment="1">
      <alignment horizontal="center" vertical="center"/>
    </xf>
    <xf numFmtId="176" fontId="32" fillId="0" borderId="10" xfId="0" applyNumberFormat="1" applyFont="1" applyBorder="1" applyAlignment="1">
      <alignment horizontal="right" vertical="center"/>
    </xf>
    <xf numFmtId="176" fontId="26" fillId="33" borderId="0" xfId="0" applyNumberFormat="1" applyFont="1" applyFill="1">
      <alignment vertical="center"/>
    </xf>
    <xf numFmtId="176" fontId="26" fillId="0" borderId="0" xfId="0" applyNumberFormat="1" applyFont="1">
      <alignment vertical="center"/>
    </xf>
    <xf numFmtId="176" fontId="26" fillId="33" borderId="10" xfId="0" applyNumberFormat="1" applyFont="1" applyFill="1" applyBorder="1">
      <alignment vertical="center"/>
    </xf>
    <xf numFmtId="176" fontId="26" fillId="0" borderId="10" xfId="0" applyNumberFormat="1" applyFont="1" applyBorder="1">
      <alignment vertical="center"/>
    </xf>
    <xf numFmtId="176" fontId="19" fillId="0" borderId="10" xfId="0" applyNumberFormat="1" applyFont="1" applyBorder="1" applyAlignment="1">
      <alignment horizontal="center" vertical="center"/>
    </xf>
    <xf numFmtId="176" fontId="23" fillId="0" borderId="12" xfId="0" applyNumberFormat="1" applyFont="1" applyFill="1" applyBorder="1" applyAlignment="1">
      <alignment horizontal="center" vertical="center"/>
    </xf>
    <xf numFmtId="176" fontId="25" fillId="0" borderId="0" xfId="0" applyNumberFormat="1" applyFont="1" applyBorder="1" applyAlignment="1">
      <alignment horizontal="center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tabSelected="1" topLeftCell="A7" zoomScaleNormal="100" workbookViewId="0">
      <selection activeCell="M19" sqref="M19"/>
    </sheetView>
  </sheetViews>
  <sheetFormatPr defaultColWidth="8.77734375" defaultRowHeight="16.2" outlineLevelRow="2"/>
  <cols>
    <col min="1" max="2" width="8.109375" style="2" customWidth="1"/>
    <col min="3" max="3" width="4.88671875" style="4" customWidth="1"/>
    <col min="4" max="4" width="4.88671875" style="2" customWidth="1"/>
    <col min="5" max="5" width="6.77734375" style="4" customWidth="1"/>
    <col min="6" max="6" width="4.21875" style="4" customWidth="1"/>
    <col min="7" max="7" width="7.77734375" style="2" customWidth="1"/>
    <col min="8" max="8" width="4.21875" style="3" customWidth="1"/>
    <col min="9" max="10" width="7.77734375" style="2" customWidth="1"/>
    <col min="11" max="12" width="7.77734375" style="3" customWidth="1"/>
    <col min="13" max="17" width="4.33203125" style="3" customWidth="1"/>
    <col min="18" max="18" width="7.77734375" style="3" customWidth="1"/>
    <col min="19" max="19" width="7.88671875" style="3" customWidth="1"/>
    <col min="20" max="20" width="4.88671875" style="3" customWidth="1"/>
    <col min="21" max="22" width="4.88671875" style="2" customWidth="1"/>
    <col min="23" max="23" width="11.77734375" style="2" customWidth="1"/>
    <col min="24" max="24" width="9.109375" style="2" customWidth="1"/>
    <col min="25" max="16384" width="8.77734375" style="2"/>
  </cols>
  <sheetData>
    <row r="1" spans="1:25" ht="28.5" customHeight="1">
      <c r="A1" s="62" t="s">
        <v>19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22"/>
      <c r="Y1" s="22"/>
    </row>
    <row r="2" spans="1:25" s="11" customFormat="1" ht="47.4" customHeight="1">
      <c r="A2" s="12" t="s">
        <v>2</v>
      </c>
      <c r="B2" s="12" t="s">
        <v>0</v>
      </c>
      <c r="C2" s="8" t="s">
        <v>1</v>
      </c>
      <c r="D2" s="7" t="s">
        <v>3</v>
      </c>
      <c r="E2" s="8" t="s">
        <v>10</v>
      </c>
      <c r="F2" s="7" t="s">
        <v>4</v>
      </c>
      <c r="G2" s="8" t="s">
        <v>5</v>
      </c>
      <c r="H2" s="8" t="s">
        <v>6</v>
      </c>
      <c r="I2" s="10" t="s">
        <v>18</v>
      </c>
      <c r="J2" s="10" t="s">
        <v>9</v>
      </c>
      <c r="K2" s="10" t="s">
        <v>8</v>
      </c>
      <c r="L2" s="10" t="s">
        <v>7</v>
      </c>
      <c r="M2" s="10" t="s">
        <v>20</v>
      </c>
      <c r="N2" s="10" t="s">
        <v>28</v>
      </c>
      <c r="O2" s="10" t="s">
        <v>29</v>
      </c>
      <c r="P2" s="10" t="s">
        <v>30</v>
      </c>
      <c r="Q2" s="15" t="s">
        <v>15</v>
      </c>
      <c r="R2" s="10" t="s">
        <v>16</v>
      </c>
      <c r="S2" s="9" t="s">
        <v>11</v>
      </c>
      <c r="T2" s="14" t="s">
        <v>21</v>
      </c>
      <c r="U2" s="10" t="s">
        <v>22</v>
      </c>
      <c r="V2" s="10" t="s">
        <v>23</v>
      </c>
      <c r="W2" s="16" t="s">
        <v>12</v>
      </c>
    </row>
    <row r="3" spans="1:25" ht="28.8" customHeight="1" outlineLevel="2">
      <c r="A3" s="33" t="s">
        <v>31</v>
      </c>
      <c r="B3" s="33" t="s">
        <v>32</v>
      </c>
      <c r="C3" s="34" t="s">
        <v>33</v>
      </c>
      <c r="D3" s="6" t="s">
        <v>34</v>
      </c>
      <c r="E3" s="32" t="s">
        <v>35</v>
      </c>
      <c r="F3" s="13">
        <v>245</v>
      </c>
      <c r="G3" s="25">
        <v>43622</v>
      </c>
      <c r="H3" s="24">
        <v>1</v>
      </c>
      <c r="I3" s="2">
        <v>874</v>
      </c>
      <c r="J3" s="2">
        <v>635</v>
      </c>
      <c r="K3" s="3">
        <v>100</v>
      </c>
      <c r="L3" s="5">
        <f>SUM(I3:K3)</f>
        <v>1609</v>
      </c>
      <c r="Q3" s="18"/>
      <c r="R3" s="2">
        <f>L3-SUM(M3:Q3)</f>
        <v>1609</v>
      </c>
      <c r="S3" s="17" t="s">
        <v>14</v>
      </c>
      <c r="T3" s="1"/>
      <c r="W3" s="2">
        <f>L3+SUM(T3:V3)</f>
        <v>1609</v>
      </c>
    </row>
    <row r="4" spans="1:25" ht="28.8" customHeight="1" outlineLevel="2">
      <c r="A4" s="33" t="s">
        <v>31</v>
      </c>
      <c r="B4" s="23" t="s">
        <v>45</v>
      </c>
      <c r="C4" s="42" t="s">
        <v>46</v>
      </c>
      <c r="D4" s="6" t="s">
        <v>34</v>
      </c>
      <c r="E4" s="32" t="s">
        <v>13</v>
      </c>
      <c r="F4" s="13">
        <v>245</v>
      </c>
      <c r="G4" s="25">
        <v>43637</v>
      </c>
      <c r="H4" s="24">
        <v>1</v>
      </c>
      <c r="I4" s="23">
        <v>874</v>
      </c>
      <c r="J4" s="2">
        <v>635</v>
      </c>
      <c r="K4" s="3">
        <v>100</v>
      </c>
      <c r="L4" s="5">
        <f>SUM(I4:K4)</f>
        <v>1609</v>
      </c>
      <c r="Q4" s="18"/>
      <c r="R4" s="2">
        <f>L4-SUM(M4:Q4)</f>
        <v>1609</v>
      </c>
      <c r="S4" s="17" t="s">
        <v>14</v>
      </c>
      <c r="T4" s="1"/>
      <c r="W4" s="2">
        <f>L4+SUM(T4:V4)</f>
        <v>1609</v>
      </c>
      <c r="Y4" s="31"/>
    </row>
    <row r="5" spans="1:25" ht="28.8" customHeight="1" outlineLevel="1">
      <c r="A5" s="43" t="s">
        <v>52</v>
      </c>
      <c r="B5" s="27"/>
      <c r="C5" s="37"/>
      <c r="D5" s="38"/>
      <c r="E5" s="39"/>
      <c r="F5" s="40"/>
      <c r="G5" s="28"/>
      <c r="H5" s="29">
        <f t="shared" ref="H5:R5" si="0">SUBTOTAL(9,H3:H4)</f>
        <v>2</v>
      </c>
      <c r="I5" s="27">
        <f t="shared" si="0"/>
        <v>1748</v>
      </c>
      <c r="J5" s="27">
        <f t="shared" si="0"/>
        <v>1270</v>
      </c>
      <c r="K5" s="29">
        <f t="shared" si="0"/>
        <v>200</v>
      </c>
      <c r="L5" s="44">
        <f t="shared" si="0"/>
        <v>3218</v>
      </c>
      <c r="M5" s="29">
        <f t="shared" si="0"/>
        <v>0</v>
      </c>
      <c r="N5" s="29">
        <f t="shared" si="0"/>
        <v>0</v>
      </c>
      <c r="O5" s="29">
        <f t="shared" si="0"/>
        <v>0</v>
      </c>
      <c r="P5" s="29">
        <f t="shared" si="0"/>
        <v>0</v>
      </c>
      <c r="Q5" s="45">
        <f t="shared" si="0"/>
        <v>0</v>
      </c>
      <c r="R5" s="27">
        <f t="shared" si="0"/>
        <v>3218</v>
      </c>
      <c r="S5" s="46"/>
      <c r="T5" s="47">
        <f>SUBTOTAL(9,T3:T4)</f>
        <v>0</v>
      </c>
      <c r="U5" s="27">
        <f>SUBTOTAL(9,U3:U4)</f>
        <v>0</v>
      </c>
      <c r="V5" s="27">
        <f>SUBTOTAL(9,V3:V4)</f>
        <v>0</v>
      </c>
      <c r="W5" s="27">
        <f>SUBTOTAL(9,W3:W4)</f>
        <v>3218</v>
      </c>
      <c r="Y5" s="31"/>
    </row>
    <row r="6" spans="1:25" ht="28.8" customHeight="1" outlineLevel="2">
      <c r="A6" s="33" t="s">
        <v>41</v>
      </c>
      <c r="B6" s="33" t="s">
        <v>43</v>
      </c>
      <c r="C6" s="34" t="s">
        <v>42</v>
      </c>
      <c r="D6" s="6" t="s">
        <v>17</v>
      </c>
      <c r="E6" s="32" t="s">
        <v>13</v>
      </c>
      <c r="F6" s="13">
        <v>170</v>
      </c>
      <c r="G6" s="35" t="s">
        <v>44</v>
      </c>
      <c r="H6" s="24">
        <v>4</v>
      </c>
      <c r="I6" s="2">
        <v>2809</v>
      </c>
      <c r="J6" s="2">
        <v>2208</v>
      </c>
      <c r="K6" s="3">
        <v>400</v>
      </c>
      <c r="L6" s="5">
        <f>SUM(I6:K6)</f>
        <v>5417</v>
      </c>
      <c r="Q6" s="18"/>
      <c r="R6" s="2">
        <f>L6-SUM(M6:Q6)</f>
        <v>5417</v>
      </c>
      <c r="S6" s="17" t="s">
        <v>49</v>
      </c>
      <c r="T6" s="1"/>
      <c r="W6" s="2">
        <f>L6+SUM(T6:V6)</f>
        <v>5417</v>
      </c>
      <c r="Y6" s="3"/>
    </row>
    <row r="7" spans="1:25" ht="28.8" customHeight="1" outlineLevel="1">
      <c r="A7" s="43" t="s">
        <v>53</v>
      </c>
      <c r="B7" s="36"/>
      <c r="C7" s="48"/>
      <c r="D7" s="38"/>
      <c r="E7" s="39"/>
      <c r="F7" s="40"/>
      <c r="G7" s="49"/>
      <c r="H7" s="29">
        <f t="shared" ref="H7:R7" si="1">SUBTOTAL(9,H6:H6)</f>
        <v>4</v>
      </c>
      <c r="I7" s="27">
        <f t="shared" si="1"/>
        <v>2809</v>
      </c>
      <c r="J7" s="27">
        <f t="shared" si="1"/>
        <v>2208</v>
      </c>
      <c r="K7" s="29">
        <f t="shared" si="1"/>
        <v>400</v>
      </c>
      <c r="L7" s="44">
        <f t="shared" si="1"/>
        <v>5417</v>
      </c>
      <c r="M7" s="29">
        <f t="shared" si="1"/>
        <v>0</v>
      </c>
      <c r="N7" s="29">
        <f t="shared" si="1"/>
        <v>0</v>
      </c>
      <c r="O7" s="29">
        <f t="shared" si="1"/>
        <v>0</v>
      </c>
      <c r="P7" s="29">
        <f t="shared" si="1"/>
        <v>0</v>
      </c>
      <c r="Q7" s="45">
        <f t="shared" si="1"/>
        <v>0</v>
      </c>
      <c r="R7" s="27">
        <f t="shared" si="1"/>
        <v>5417</v>
      </c>
      <c r="S7" s="46"/>
      <c r="T7" s="47">
        <f>SUBTOTAL(9,T6:T6)</f>
        <v>0</v>
      </c>
      <c r="U7" s="27">
        <f>SUBTOTAL(9,U6:U6)</f>
        <v>0</v>
      </c>
      <c r="V7" s="27">
        <f>SUBTOTAL(9,V6:V6)</f>
        <v>0</v>
      </c>
      <c r="W7" s="27">
        <f>SUBTOTAL(9,W6:W6)</f>
        <v>5417</v>
      </c>
      <c r="Y7" s="3"/>
    </row>
    <row r="8" spans="1:25" ht="28.8" customHeight="1" outlineLevel="2">
      <c r="A8" s="33" t="s">
        <v>36</v>
      </c>
      <c r="B8" s="33" t="s">
        <v>32</v>
      </c>
      <c r="C8" s="34" t="s">
        <v>37</v>
      </c>
      <c r="D8" s="6" t="s">
        <v>38</v>
      </c>
      <c r="E8" s="20" t="s">
        <v>39</v>
      </c>
      <c r="F8" s="13">
        <v>180</v>
      </c>
      <c r="G8" s="35" t="s">
        <v>40</v>
      </c>
      <c r="H8" s="24">
        <v>3</v>
      </c>
      <c r="I8" s="2">
        <v>2175</v>
      </c>
      <c r="J8" s="2">
        <v>1656</v>
      </c>
      <c r="K8" s="3">
        <v>300</v>
      </c>
      <c r="L8" s="5">
        <f>SUM(I8:K8)</f>
        <v>4131</v>
      </c>
      <c r="Q8" s="18"/>
      <c r="R8" s="2">
        <f>L8-SUM(M8:Q8)</f>
        <v>4131</v>
      </c>
      <c r="S8" s="17" t="s">
        <v>48</v>
      </c>
      <c r="T8" s="1"/>
      <c r="W8" s="2">
        <f>L8+SUM(T8:V8)</f>
        <v>4131</v>
      </c>
      <c r="Y8" s="3"/>
    </row>
    <row r="9" spans="1:25" ht="28.8" customHeight="1" outlineLevel="1">
      <c r="A9" s="43" t="s">
        <v>54</v>
      </c>
      <c r="B9" s="36"/>
      <c r="C9" s="48"/>
      <c r="D9" s="38"/>
      <c r="E9" s="50"/>
      <c r="F9" s="40"/>
      <c r="G9" s="49"/>
      <c r="H9" s="29">
        <f t="shared" ref="H9:R9" si="2">SUBTOTAL(9,H8:H8)</f>
        <v>3</v>
      </c>
      <c r="I9" s="27">
        <f t="shared" si="2"/>
        <v>2175</v>
      </c>
      <c r="J9" s="27">
        <f t="shared" si="2"/>
        <v>1656</v>
      </c>
      <c r="K9" s="29">
        <f t="shared" si="2"/>
        <v>300</v>
      </c>
      <c r="L9" s="44">
        <f t="shared" si="2"/>
        <v>4131</v>
      </c>
      <c r="M9" s="29">
        <f t="shared" si="2"/>
        <v>0</v>
      </c>
      <c r="N9" s="29">
        <f t="shared" si="2"/>
        <v>0</v>
      </c>
      <c r="O9" s="29">
        <f t="shared" si="2"/>
        <v>0</v>
      </c>
      <c r="P9" s="29">
        <f t="shared" si="2"/>
        <v>0</v>
      </c>
      <c r="Q9" s="45">
        <f t="shared" si="2"/>
        <v>0</v>
      </c>
      <c r="R9" s="27">
        <f t="shared" si="2"/>
        <v>4131</v>
      </c>
      <c r="S9" s="46"/>
      <c r="T9" s="47">
        <f>SUBTOTAL(9,T8:T8)</f>
        <v>0</v>
      </c>
      <c r="U9" s="27">
        <f>SUBTOTAL(9,U8:U8)</f>
        <v>0</v>
      </c>
      <c r="V9" s="27">
        <f>SUBTOTAL(9,V8:V8)</f>
        <v>0</v>
      </c>
      <c r="W9" s="27">
        <f>SUBTOTAL(9,W8:W8)</f>
        <v>4131</v>
      </c>
      <c r="Y9" s="3"/>
    </row>
    <row r="10" spans="1:25" ht="28.8" customHeight="1" outlineLevel="2">
      <c r="A10" s="23" t="s">
        <v>24</v>
      </c>
      <c r="B10" s="23" t="s">
        <v>25</v>
      </c>
      <c r="C10" s="56" t="s">
        <v>60</v>
      </c>
      <c r="D10" s="6" t="s">
        <v>17</v>
      </c>
      <c r="E10" s="32" t="s">
        <v>26</v>
      </c>
      <c r="F10" s="13">
        <v>190</v>
      </c>
      <c r="G10" s="21" t="s">
        <v>27</v>
      </c>
      <c r="H10" s="3">
        <v>19</v>
      </c>
      <c r="I10" s="2">
        <v>14209</v>
      </c>
      <c r="J10" s="2">
        <v>13110</v>
      </c>
      <c r="K10" s="3">
        <v>380</v>
      </c>
      <c r="L10" s="5">
        <f>SUM(I10:K10)</f>
        <v>27699</v>
      </c>
      <c r="M10" s="19">
        <v>766</v>
      </c>
      <c r="N10" s="19">
        <v>490</v>
      </c>
      <c r="O10" s="19">
        <v>766</v>
      </c>
      <c r="P10" s="19">
        <v>490</v>
      </c>
      <c r="Q10" s="18"/>
      <c r="R10" s="2">
        <f>L10-SUM(M10:Q10)</f>
        <v>25187</v>
      </c>
      <c r="S10" s="17" t="s">
        <v>47</v>
      </c>
      <c r="T10" s="58">
        <v>2718</v>
      </c>
      <c r="U10" s="59">
        <v>1577</v>
      </c>
      <c r="V10" s="59">
        <v>2088</v>
      </c>
      <c r="W10" s="2">
        <f>L10+SUM(T10:V10)</f>
        <v>34082</v>
      </c>
      <c r="Y10" s="31"/>
    </row>
    <row r="11" spans="1:25" ht="28.8" customHeight="1" outlineLevel="1">
      <c r="A11" s="51" t="s">
        <v>55</v>
      </c>
      <c r="B11" s="27"/>
      <c r="C11" s="52"/>
      <c r="D11" s="38"/>
      <c r="E11" s="39"/>
      <c r="F11" s="40"/>
      <c r="G11" s="53"/>
      <c r="H11" s="29">
        <f t="shared" ref="H11:R11" si="3">SUBTOTAL(9,H10:H10)</f>
        <v>19</v>
      </c>
      <c r="I11" s="27">
        <f t="shared" si="3"/>
        <v>14209</v>
      </c>
      <c r="J11" s="27">
        <f t="shared" si="3"/>
        <v>13110</v>
      </c>
      <c r="K11" s="29">
        <f t="shared" si="3"/>
        <v>380</v>
      </c>
      <c r="L11" s="44">
        <f t="shared" si="3"/>
        <v>27699</v>
      </c>
      <c r="M11" s="57">
        <f t="shared" si="3"/>
        <v>766</v>
      </c>
      <c r="N11" s="57">
        <f t="shared" si="3"/>
        <v>490</v>
      </c>
      <c r="O11" s="57">
        <f t="shared" si="3"/>
        <v>766</v>
      </c>
      <c r="P11" s="57">
        <f t="shared" si="3"/>
        <v>490</v>
      </c>
      <c r="Q11" s="45">
        <f t="shared" si="3"/>
        <v>0</v>
      </c>
      <c r="R11" s="27">
        <f t="shared" si="3"/>
        <v>25187</v>
      </c>
      <c r="S11" s="46"/>
      <c r="T11" s="60">
        <f>SUBTOTAL(9,T10:T10)</f>
        <v>2718</v>
      </c>
      <c r="U11" s="61">
        <f>SUBTOTAL(9,U10:U10)</f>
        <v>1577</v>
      </c>
      <c r="V11" s="61">
        <f>SUBTOTAL(9,V10:V10)</f>
        <v>2088</v>
      </c>
      <c r="W11" s="27">
        <f>SUBTOTAL(9,W10:W10)</f>
        <v>34082</v>
      </c>
      <c r="Y11" s="31"/>
    </row>
    <row r="12" spans="1:25" ht="28.8" customHeight="1" outlineLevel="2">
      <c r="A12" s="26" t="s">
        <v>50</v>
      </c>
      <c r="B12" s="26" t="s">
        <v>51</v>
      </c>
      <c r="C12" s="34" t="s">
        <v>33</v>
      </c>
      <c r="D12" s="6" t="s">
        <v>17</v>
      </c>
      <c r="E12" s="32" t="s">
        <v>13</v>
      </c>
      <c r="F12" s="13">
        <v>170</v>
      </c>
      <c r="G12" s="25">
        <v>43641</v>
      </c>
      <c r="H12" s="24">
        <v>1</v>
      </c>
      <c r="I12" s="23">
        <v>702</v>
      </c>
      <c r="J12" s="2">
        <v>552</v>
      </c>
      <c r="K12" s="3">
        <v>100</v>
      </c>
      <c r="L12" s="5">
        <f>SUM(I12:K12)</f>
        <v>1354</v>
      </c>
      <c r="Q12" s="18"/>
      <c r="R12" s="2">
        <f>L12-SUM(M12:Q12)</f>
        <v>1354</v>
      </c>
      <c r="S12" s="17" t="s">
        <v>58</v>
      </c>
      <c r="T12" s="58"/>
      <c r="U12" s="59"/>
      <c r="V12" s="59"/>
      <c r="W12" s="2">
        <f>L12+SUM(T12:V12)</f>
        <v>1354</v>
      </c>
    </row>
    <row r="13" spans="1:25" ht="28.8" customHeight="1" outlineLevel="1">
      <c r="A13" s="54" t="s">
        <v>56</v>
      </c>
      <c r="B13" s="55"/>
      <c r="C13" s="48"/>
      <c r="D13" s="38"/>
      <c r="E13" s="39"/>
      <c r="F13" s="40"/>
      <c r="G13" s="28"/>
      <c r="H13" s="29">
        <f t="shared" ref="H13:R13" si="4">SUBTOTAL(9,H12:H12)</f>
        <v>1</v>
      </c>
      <c r="I13" s="27">
        <f t="shared" si="4"/>
        <v>702</v>
      </c>
      <c r="J13" s="27">
        <f t="shared" si="4"/>
        <v>552</v>
      </c>
      <c r="K13" s="29">
        <f t="shared" si="4"/>
        <v>100</v>
      </c>
      <c r="L13" s="44">
        <f t="shared" si="4"/>
        <v>1354</v>
      </c>
      <c r="M13" s="29">
        <f t="shared" si="4"/>
        <v>0</v>
      </c>
      <c r="N13" s="29">
        <f t="shared" si="4"/>
        <v>0</v>
      </c>
      <c r="O13" s="29">
        <f t="shared" si="4"/>
        <v>0</v>
      </c>
      <c r="P13" s="29">
        <f t="shared" si="4"/>
        <v>0</v>
      </c>
      <c r="Q13" s="45">
        <f t="shared" si="4"/>
        <v>0</v>
      </c>
      <c r="R13" s="27">
        <f t="shared" si="4"/>
        <v>1354</v>
      </c>
      <c r="S13" s="46"/>
      <c r="T13" s="60">
        <f>SUBTOTAL(9,T12:T12)</f>
        <v>0</v>
      </c>
      <c r="U13" s="61">
        <f>SUBTOTAL(9,U12:U12)</f>
        <v>0</v>
      </c>
      <c r="V13" s="61">
        <f>SUBTOTAL(9,V12:V12)</f>
        <v>0</v>
      </c>
      <c r="W13" s="27">
        <f>SUBTOTAL(9,W12:W12)</f>
        <v>1354</v>
      </c>
    </row>
    <row r="14" spans="1:25" ht="22.8" customHeight="1">
      <c r="A14" s="63" t="s">
        <v>57</v>
      </c>
      <c r="B14" s="63"/>
      <c r="C14" s="34"/>
      <c r="D14" s="6"/>
      <c r="E14" s="32"/>
      <c r="F14" s="13"/>
      <c r="G14" s="25"/>
      <c r="H14" s="24">
        <f t="shared" ref="H14:R14" si="5">SUBTOTAL(9,H3:H12)</f>
        <v>29</v>
      </c>
      <c r="I14" s="23">
        <f t="shared" si="5"/>
        <v>21643</v>
      </c>
      <c r="J14" s="2">
        <f t="shared" si="5"/>
        <v>18796</v>
      </c>
      <c r="K14" s="3">
        <f t="shared" si="5"/>
        <v>1380</v>
      </c>
      <c r="L14" s="5">
        <f t="shared" si="5"/>
        <v>41819</v>
      </c>
      <c r="M14" s="30">
        <f t="shared" si="5"/>
        <v>766</v>
      </c>
      <c r="N14" s="30">
        <f t="shared" si="5"/>
        <v>490</v>
      </c>
      <c r="O14" s="30">
        <f t="shared" si="5"/>
        <v>766</v>
      </c>
      <c r="P14" s="30">
        <f t="shared" si="5"/>
        <v>490</v>
      </c>
      <c r="Q14" s="18">
        <f t="shared" si="5"/>
        <v>0</v>
      </c>
      <c r="R14" s="2">
        <f t="shared" si="5"/>
        <v>39307</v>
      </c>
      <c r="S14" s="17"/>
      <c r="T14" s="58">
        <f>SUBTOTAL(9,T3:T12)</f>
        <v>2718</v>
      </c>
      <c r="U14" s="59">
        <f>SUBTOTAL(9,U3:U12)</f>
        <v>1577</v>
      </c>
      <c r="V14" s="59">
        <f>SUBTOTAL(9,V3:V12)</f>
        <v>2088</v>
      </c>
      <c r="W14" s="2">
        <f>SUBTOTAL(9,W3:W12)</f>
        <v>48202</v>
      </c>
    </row>
    <row r="15" spans="1:25" ht="36.6" customHeight="1">
      <c r="A15" s="64" t="s">
        <v>59</v>
      </c>
      <c r="B15" s="64"/>
      <c r="C15" s="41"/>
      <c r="D15" s="23"/>
      <c r="E15" s="41"/>
      <c r="F15" s="41"/>
      <c r="G15" s="23"/>
      <c r="H15" s="24"/>
      <c r="I15" s="23"/>
    </row>
  </sheetData>
  <sortState ref="A3:W8">
    <sortCondition ref="A2"/>
  </sortState>
  <mergeCells count="3">
    <mergeCell ref="A1:W1"/>
    <mergeCell ref="A14:B14"/>
    <mergeCell ref="A15:B15"/>
  </mergeCells>
  <phoneticPr fontId="18" type="noConversion"/>
  <printOptions horizontalCentered="1"/>
  <pageMargins left="0" right="0" top="0.35433070866141736" bottom="0.35433070866141736" header="0.31496062992125984" footer="0.31496062992125984"/>
  <pageSetup paperSize="9" orientation="landscape" r:id="rId1"/>
  <headerFooter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10806 (2)</vt:lpstr>
      <vt:lpstr>'10806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使用者</cp:lastModifiedBy>
  <cp:lastPrinted>2019-06-24T03:31:49Z</cp:lastPrinted>
  <dcterms:created xsi:type="dcterms:W3CDTF">2013-06-25T01:13:31Z</dcterms:created>
  <dcterms:modified xsi:type="dcterms:W3CDTF">2019-06-27T01:32:23Z</dcterms:modified>
</cp:coreProperties>
</file>